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EJEC.FIS. -FIN. ENE-MARZO. 2022" sheetId="1" r:id="rId1"/>
  </sheets>
  <definedNames>
    <definedName name="_xlnm.Print_Area" localSheetId="0">'EJEC.FIS. -FIN. ENE-MARZO. 2022'!$A$1:$R$78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Q32" i="1"/>
  <c r="Q58" i="1"/>
  <c r="Q28" i="1"/>
  <c r="Q27" i="1"/>
  <c r="Q26" i="1"/>
  <c r="Q25" i="1"/>
  <c r="Q22" i="1"/>
  <c r="Q21" i="1"/>
  <c r="Q20" i="1"/>
  <c r="P53" i="1" l="1"/>
  <c r="O53" i="1"/>
  <c r="N53" i="1"/>
  <c r="M53" i="1"/>
  <c r="L53" i="1"/>
  <c r="K53" i="1"/>
  <c r="J53" i="1"/>
  <c r="I53" i="1"/>
  <c r="P19" i="1"/>
  <c r="O19" i="1"/>
  <c r="N19" i="1"/>
  <c r="M19" i="1"/>
  <c r="P34" i="1"/>
  <c r="O34" i="1"/>
  <c r="N34" i="1"/>
  <c r="M34" i="1"/>
  <c r="L34" i="1"/>
  <c r="K34" i="1"/>
  <c r="J34" i="1"/>
  <c r="I34" i="1"/>
  <c r="L19" i="1" l="1"/>
  <c r="K19" i="1"/>
  <c r="J19" i="1"/>
  <c r="I19" i="1"/>
  <c r="R62" i="1"/>
  <c r="R61" i="1"/>
  <c r="R54" i="1"/>
  <c r="R36" i="1"/>
  <c r="R35" i="1"/>
  <c r="R32" i="1"/>
  <c r="R31" i="1"/>
  <c r="R30" i="1" s="1"/>
  <c r="R29" i="1"/>
  <c r="R28" i="1"/>
  <c r="R25" i="1"/>
  <c r="R22" i="1"/>
  <c r="R23" i="1"/>
  <c r="R26" i="1"/>
  <c r="R27" i="1"/>
  <c r="P30" i="1"/>
  <c r="P64" i="1" s="1"/>
  <c r="K30" i="1"/>
  <c r="J30" i="1"/>
  <c r="I30" i="1"/>
  <c r="K16" i="1"/>
  <c r="J16" i="1"/>
  <c r="I16" i="1"/>
  <c r="Q62" i="1"/>
  <c r="Q61" i="1"/>
  <c r="L30" i="1"/>
  <c r="Q30" i="1"/>
  <c r="O30" i="1"/>
  <c r="O64" i="1" s="1"/>
  <c r="N30" i="1"/>
  <c r="N64" i="1" s="1"/>
  <c r="M30" i="1"/>
  <c r="M64" i="1" s="1"/>
  <c r="Q37" i="1"/>
  <c r="Q41" i="1"/>
  <c r="Q51" i="1"/>
  <c r="Q52" i="1"/>
  <c r="Q54" i="1"/>
  <c r="Q23" i="1"/>
  <c r="I64" i="1" l="1"/>
  <c r="Q64" i="1"/>
  <c r="J64" i="1"/>
  <c r="K64" i="1"/>
  <c r="R64" i="1"/>
  <c r="Q35" i="1"/>
</calcChain>
</file>

<file path=xl/sharedStrings.xml><?xml version="1.0" encoding="utf-8"?>
<sst xmlns="http://schemas.openxmlformats.org/spreadsheetml/2006/main" count="204" uniqueCount="146">
  <si>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</si>
  <si>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</si>
  <si>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</si>
  <si>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</si>
  <si>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</si>
  <si>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</si>
  <si>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</si>
  <si>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</si>
  <si>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</si>
  <si>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</si>
  <si>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>BENEFICIARIO</t>
  </si>
  <si>
    <t xml:space="preserve">UNIDAD DE MEDIDA 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</si>
  <si>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</si>
  <si>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</si>
  <si>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</si>
  <si>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</si>
  <si>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</si>
  <si>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</si>
  <si>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</si>
  <si>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3.4.2</t>
  </si>
  <si>
    <t>3.3.2</t>
  </si>
  <si>
    <t>2.3.1</t>
  </si>
  <si>
    <t>ENERO - MARZO, 2022</t>
  </si>
  <si>
    <t xml:space="preserve">Presupuesto Incicial   Aprobado 2022,  </t>
  </si>
  <si>
    <t>Metas Fisicas para el año 2022</t>
  </si>
  <si>
    <t>1mer. Trimestre</t>
  </si>
  <si>
    <t>O2 - Jóvenes de 18 a 35 años con Programa de empleabilidad Juvenil implementado.</t>
  </si>
  <si>
    <t>ACTIVIDAD PRESUPUESTARIA</t>
  </si>
  <si>
    <t>Jóvenes de 18 a 35 años.</t>
  </si>
  <si>
    <t>No. Jóvenes de 15 a 35 años capacitados para la empleabilidad.</t>
  </si>
  <si>
    <t>0001 - Modalidad de Entrenamiento para la Inserción Laboral (EIL)  Implementado.</t>
  </si>
  <si>
    <t>0002 - Modalidad de Competecias Básicas (DCB), Capacitación Técnico Vocacional (CTV) y Pasantia Laboral Implementada.</t>
  </si>
  <si>
    <t>Modificaciones Presupuestarias 2022</t>
  </si>
  <si>
    <t>O12.-  Libre Ejercicio de los Derechos Laborales en el Sector Formal Privado.</t>
  </si>
  <si>
    <t>O2 - Trabajadores y empleadores con servicio de inspección ofrecido en tiempo oportuno y de calidad.</t>
  </si>
  <si>
    <t xml:space="preserve">Trabajadores y empleadores </t>
  </si>
  <si>
    <t>0001 - Registro y control de acciones laborales.</t>
  </si>
  <si>
    <t>0002 - Verificación de las condiciones de trabajo.</t>
  </si>
  <si>
    <t>No. De Empresas Registradas.</t>
  </si>
  <si>
    <t>No. De Inspecciones Laborales realizadas.</t>
  </si>
  <si>
    <t>5875</t>
  </si>
  <si>
    <t>O3 - Trabajadores y empleadores cuentan con servicios de mediación y arbitraje laboral.</t>
  </si>
  <si>
    <t>0001 - Mediación y Arbitraje Laborales.</t>
  </si>
  <si>
    <t>No. De Mediacion realizadas.</t>
  </si>
  <si>
    <t>Trabajadores y empleadores.</t>
  </si>
  <si>
    <t>O4 - Trabajadores y empleadores disponen de comité nacional de salarios fortalecido.</t>
  </si>
  <si>
    <t>0001 - Tarifas de salarios minimos actualizadas.</t>
  </si>
  <si>
    <t>No. De Tarifas de Salarios Minimos actualizadas.</t>
  </si>
  <si>
    <t>O5 -Trabajadores y empleadores en el régímen asalariado dependiente con Prevención y Erradicación sostenidad del Trabajo Infantil y sus peores formas.</t>
  </si>
  <si>
    <t>Niños, Niñas y Adolescentes.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</si>
  <si>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</si>
  <si>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</si>
  <si>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</si>
  <si>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No. De Empresas Certificadas.</t>
  </si>
  <si>
    <t>No. De Actores socilaborales sensibilizados.</t>
  </si>
  <si>
    <t>No. De Niños, Niñas y Adolescentes retirados del Trabajo Infantil.</t>
  </si>
  <si>
    <t>O</t>
  </si>
  <si>
    <t>O6 - Trabajadores y empleadores tienen acceso a Asistencia Júdicial gratuita ante instancias júdiciales y administrativas.</t>
  </si>
  <si>
    <t xml:space="preserve">0001 - Servicios de Asistencia y Orientación Júdicial </t>
  </si>
  <si>
    <t>No. De Trabajadores y empleadores con asistencia judicial gratuita.</t>
  </si>
  <si>
    <t>O7 -Actores socio-laborales sensibilizados en materia de Igualdad de Oportunidades y No Discriminación en el ámbito laboral.</t>
  </si>
  <si>
    <t>0001 - Atención Integral a Personas con Discapacidad y Grupos en Condiciones de Vulnerabilidad en el Trabajo.</t>
  </si>
  <si>
    <t>0002 - Promoción de Igualdad de Género en el Trabajo.</t>
  </si>
  <si>
    <t>No. De Trabajdores y empleadores atendidos.</t>
  </si>
  <si>
    <t>O13.- Promoción de la Seguridad Social de los Trabajadores y Trabajadoras: Ambiente sano y seguro.</t>
  </si>
  <si>
    <t>O2 - Empresas reciben certificación en materia de Seguridad y Salud en el Trabajo.</t>
  </si>
  <si>
    <t>O3 - Trabajadores y empleadores con asistencia en la prevención de Riesgos Laborales Implementada.</t>
  </si>
  <si>
    <t>0001 - Comité Mixtos Seguridad y Salud Constituidos en los Lugares de Trabajo</t>
  </si>
  <si>
    <t>0002 - Promoción de las Normas de Prevención de Riesgos Laborales (Prl).</t>
  </si>
  <si>
    <t>0001 - Empresas Evaluadas y Monitoreadas.</t>
  </si>
  <si>
    <t>No. De Trabajadores y empleadores atendidos.</t>
  </si>
  <si>
    <t>No. De Trabajadores y empleadores capacitados.</t>
  </si>
  <si>
    <t>No. De Mipymes certificadas en SST.</t>
  </si>
  <si>
    <t>O20.- Aumento del empleo</t>
  </si>
  <si>
    <t>O3 - Mujeres con programas de empleabilidad juvenil implementado.</t>
  </si>
  <si>
    <t>0001 - Modalidad de Entrenamiento para la Inserción Laboral (EIL)  Implementada.</t>
  </si>
  <si>
    <t>Trabajadoras.</t>
  </si>
  <si>
    <t>No. De Mujeres demandantes de empleo capacitados para la empleabilidad.</t>
  </si>
  <si>
    <t>O4 - Personas con discapacidad disponen de programa de empleabilidad juvenil implementado.</t>
  </si>
  <si>
    <t>Trabajadores con discapacidad.</t>
  </si>
  <si>
    <t>No. de personas con discapacidad para la empleabilidad.</t>
  </si>
  <si>
    <t>05 - Personas de 18 a 55 años con programa de empleos temporales puesto en marcha.</t>
  </si>
  <si>
    <t>0001 - Capacitación y Ubicación de Puestos de Trabajo Temporales.</t>
  </si>
  <si>
    <t>Personas de 18 a 55 años.</t>
  </si>
  <si>
    <t>No. De Personas de 18 a 55 años colocados en empleos temporales.</t>
  </si>
  <si>
    <t>7468</t>
  </si>
  <si>
    <t>O6 - Mujeres con programa de Empleos Temporales puesto en marcha.</t>
  </si>
  <si>
    <t>No. De  Mujeres con programa de Empleos Temporales puest en marcha.</t>
  </si>
  <si>
    <t>7469</t>
  </si>
  <si>
    <t>O7 - Personas con discapacidad disponen de Empleos temporales puesto en marcha.</t>
  </si>
  <si>
    <t>Trabajadores condiscapacidad.</t>
  </si>
  <si>
    <t>No. De  Personas con discapacidad disponen de Empleos temporales.</t>
  </si>
  <si>
    <t>7470</t>
  </si>
  <si>
    <t>O8 - Personas de 18 a 55 y empleadores disponen de Servicio Naciona de Empleo fortalecido Institucionalmente.</t>
  </si>
  <si>
    <t>0001 - Transformación digital del  Servicio Nacional de Empleo puesto en marcha.</t>
  </si>
  <si>
    <t>0002 - Oficinas territoriales de Empleos adeacuadas para el Servicio Nacional de Empleo.</t>
  </si>
  <si>
    <t>0003 - Alianzas estrategícas y Coordinación Insterintitucional Fortalecidas.</t>
  </si>
  <si>
    <t>No. De personas de 18 a 35 atendidos a través del Servicio Naciona de Empleo.</t>
  </si>
  <si>
    <t>7471</t>
  </si>
  <si>
    <t>O9 - Mujeres  y empleadores disponen de Servicio Naciona de Empleo fortalecido Institucionalmente.</t>
  </si>
  <si>
    <t>0002 - Oficinas terriotoriales de Empleos adeacuadas para el Servicio Nacional de Empleo.</t>
  </si>
  <si>
    <t>Mujeres y empleadores.</t>
  </si>
  <si>
    <t>No. De mujeres  atendidas  a través del Servicio Naciona de Empleo.</t>
  </si>
  <si>
    <t>7472</t>
  </si>
  <si>
    <t>10 - Personas con discapacidad y empleadores disponen de Servicio Naciona de Empleo fortalecido Institucionalmente.</t>
  </si>
  <si>
    <t>Trabajadores y trabajdoras</t>
  </si>
  <si>
    <t>No. Personas con discapacidad   atendidos  a través del Servicio Naciona de Empleo.</t>
  </si>
  <si>
    <t>6807</t>
  </si>
  <si>
    <t>11 - Demandantes de empleos con servicios de intermediación de empleo moderna, integrada de proximidad al ciudadano.</t>
  </si>
  <si>
    <t>0001 - Orientación y Ubicación de puesto de trabajo.</t>
  </si>
  <si>
    <t>Mujeres demandantes de empleos insertado</t>
  </si>
  <si>
    <t xml:space="preserve">Demandantes de empleo atendidos, </t>
  </si>
  <si>
    <t>Jovenes demandantes de empleo insertados.</t>
  </si>
  <si>
    <t>Personas con discapacidad demantes de empleos insertados.</t>
  </si>
  <si>
    <t>Demandantes de empleo  registrados.</t>
  </si>
  <si>
    <t>No. de Demandantes de Empleos atendidos en año n/ No. de Demandantes de Empleos programados atender en año n *100</t>
  </si>
  <si>
    <t>Empleabilidad juvenil promovido con articulación sectorial y territorial.</t>
  </si>
  <si>
    <t xml:space="preserve">Jóvenes de 18 a 29 años insertados en un empleo formal, </t>
  </si>
  <si>
    <t>0002 - Promoción de Empleo en el Mercado Laboral</t>
  </si>
  <si>
    <t>Instituciones del mercado laboral   compartiendo informacion socio-laboral a traves del Sistema Integrado de Información Laboral (siil).</t>
  </si>
  <si>
    <t>Informaciones del mercado laboral actualizdas.</t>
  </si>
  <si>
    <t>6808</t>
  </si>
  <si>
    <t>12 - Demandantes de empleo capacitado para la empleabilidad.</t>
  </si>
  <si>
    <t>0001 - Formación Ocupacional Especializada.</t>
  </si>
  <si>
    <t>0002 - Formación para la Empleabilidad y el Autoempleo.</t>
  </si>
  <si>
    <t>Jóvenes decempleados en condiciones de vulnerabilidad.</t>
  </si>
  <si>
    <t>No. Demandantes de empleos formados MT en año n / No. De demandantes de empleo programado capacitar en año n *100</t>
  </si>
  <si>
    <t>6915</t>
  </si>
  <si>
    <t>13 - Actores Socio-laborales disponen de investigación del Mercado Laboral con prospección de empleo.</t>
  </si>
  <si>
    <t>0001 - Información del Mercado Laboral y Politicas de Empleo.</t>
  </si>
  <si>
    <t>Actores sociolaborales disponen de investigación del mercado laboral con prospección de empleo.</t>
  </si>
  <si>
    <t>TOTAL GENERAL PROGRAMAS SUSTANTIVOS O12, O13 Y O21</t>
  </si>
  <si>
    <t>Demandantes de empleo formados por el MT.   Acciones formativas INFOTEP, 47,063.</t>
  </si>
  <si>
    <t>No. Estudios del Mecado Laboral realizado.</t>
  </si>
  <si>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</si>
  <si>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INFORME DE EJECUCION FISICA Y FINANCIERA</t>
  </si>
  <si>
    <r>
      <rPr>
        <b/>
        <sz val="10"/>
        <color rgb="FF000000"/>
        <rFont val="Calibri"/>
        <family val="2"/>
        <scheme val="minor"/>
      </rPr>
      <t>MISION</t>
    </r>
    <r>
      <rPr>
        <sz val="10"/>
        <color rgb="FF000000"/>
        <rFont val="Calibri"/>
        <family val="2"/>
        <scheme val="minor"/>
      </rPr>
      <t>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</si>
  <si>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t>% de Ejecución Fisico-Finanaciero                      Enero -  Marzo 2022</t>
  </si>
  <si>
    <t>Ejecución Fisica Financiera                       Enero - Marzo. 2022</t>
  </si>
  <si>
    <t>Programación Fisica                  (A)</t>
  </si>
  <si>
    <t xml:space="preserve">Programación Financiera             (B)                 </t>
  </si>
  <si>
    <t xml:space="preserve">Presupuesto 2022 Modificado Vigente </t>
  </si>
  <si>
    <t>Ejecución Fisica                      (C)</t>
  </si>
  <si>
    <t>Ejecución Financiera                       (D)</t>
  </si>
  <si>
    <t>Programación Fisica Financiera                        Enero - Marzo. 2022</t>
  </si>
  <si>
    <r>
      <t xml:space="preserve">Nota: </t>
    </r>
    <r>
      <rPr>
        <sz val="8"/>
        <rFont val="Calibri"/>
        <family val="2"/>
      </rPr>
      <t>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08/04/2022).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</si>
</sst>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</font>
    <font>
      <b/>
      <sz val="8"/>
      <color rgb="FF000000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Comic Sans MS"/>
      <family val="4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124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/>
    <xf numFmtId="164" fontId="14" fillId="2" borderId="1" xfId="1" applyNumberFormat="1" applyFont="1" applyFill="1" applyBorder="1" applyAlignment="1">
      <alignment vertical="center"/>
    </xf>
    <xf numFmtId="0" fontId="2" fillId="2" borderId="0" xfId="0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Border="1"/>
    <xf numFmtId="43" fontId="5" fillId="0" borderId="0" xfId="1" applyFont="1" applyFill="1" applyBorder="1"/>
    <xf numFmtId="43" fontId="2" fillId="0" borderId="0" xfId="1" applyFont="1" applyFill="1" applyBorder="1"/>
    <xf numFmtId="0" fontId="8" fillId="0" borderId="0" xfId="0" applyFont="1" applyFill="1" applyBorder="1"/>
    <xf numFmtId="43" fontId="8" fillId="0" borderId="0" xfId="1" applyFont="1" applyFill="1" applyBorder="1"/>
    <xf numFmtId="43" fontId="6" fillId="0" borderId="0" xfId="1" applyFont="1" applyFill="1" applyBorder="1"/>
    <xf numFmtId="43" fontId="5" fillId="0" borderId="0" xfId="0" applyNumberFormat="1" applyFont="1" applyFill="1" applyBorder="1"/>
    <xf numFmtId="43" fontId="14" fillId="2" borderId="1" xfId="1" applyFont="1" applyFill="1" applyBorder="1" applyAlignment="1">
      <alignment vertical="center"/>
    </xf>
    <xf numFmtId="164" fontId="12" fillId="2" borderId="1" xfId="1" applyNumberFormat="1" applyFont="1" applyFill="1" applyBorder="1" applyAlignment="1">
      <alignment vertical="center" wrapText="1"/>
    </xf>
    <xf numFmtId="164" fontId="12" fillId="2" borderId="1" xfId="1" applyNumberFormat="1" applyFont="1" applyFill="1" applyBorder="1" applyAlignment="1">
      <alignment vertical="center"/>
    </xf>
    <xf numFmtId="164" fontId="14" fillId="2" borderId="1" xfId="1" applyNumberFormat="1" applyFont="1" applyFill="1" applyBorder="1" applyAlignment="1">
      <alignment horizontal="center" vertical="center"/>
    </xf>
    <xf numFmtId="43" fontId="14" fillId="2" borderId="1" xfId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0" fontId="5" fillId="0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49" fontId="5" fillId="2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wrapText="1"/>
    </xf>
    <xf numFmtId="165" fontId="9" fillId="0" borderId="1" xfId="1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43" fontId="14" fillId="2" borderId="1" xfId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17" fillId="4" borderId="1" xfId="0" applyFont="1" applyFill="1" applyBorder="1" applyAlignment="1">
      <alignment horizontal="left" vertical="center" wrapText="1"/>
    </xf>
    <xf numFmtId="164" fontId="18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43" fontId="7" fillId="4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vertical="center" wrapText="1"/>
    </xf>
    <xf numFmtId="43" fontId="11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6" fillId="3" borderId="1" xfId="3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4" fontId="18" fillId="4" borderId="1" xfId="0" applyNumberFormat="1" applyFont="1" applyFill="1" applyBorder="1" applyAlignment="1">
      <alignment horizontal="right" vertical="center" wrapText="1"/>
    </xf>
    <xf numFmtId="164" fontId="7" fillId="4" borderId="1" xfId="0" applyNumberFormat="1" applyFont="1" applyFill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right" vertical="center" wrapText="1"/>
    </xf>
    <xf numFmtId="165" fontId="18" fillId="4" borderId="1" xfId="0" applyNumberFormat="1" applyFont="1" applyFill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right" vertical="center"/>
    </xf>
    <xf numFmtId="43" fontId="5" fillId="0" borderId="0" xfId="0" applyNumberFormat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 wrapText="1"/>
    </xf>
    <xf numFmtId="9" fontId="12" fillId="2" borderId="1" xfId="2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0" fontId="5" fillId="0" borderId="2" xfId="0" applyFont="1" applyFill="1" applyBorder="1"/>
    <xf numFmtId="0" fontId="6" fillId="2" borderId="2" xfId="0" applyFont="1" applyFill="1" applyBorder="1"/>
    <xf numFmtId="49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5" fontId="18" fillId="4" borderId="2" xfId="0" applyNumberFormat="1" applyFont="1" applyFill="1" applyBorder="1" applyAlignment="1">
      <alignment vertical="center" wrapText="1"/>
    </xf>
    <xf numFmtId="165" fontId="18" fillId="4" borderId="2" xfId="0" applyNumberFormat="1" applyFont="1" applyFill="1" applyBorder="1" applyAlignment="1">
      <alignment horizontal="right" vertical="center" wrapText="1"/>
    </xf>
    <xf numFmtId="164" fontId="11" fillId="4" borderId="2" xfId="0" applyNumberFormat="1" applyFont="1" applyFill="1" applyBorder="1" applyAlignment="1">
      <alignment horizontal="center" vertical="center"/>
    </xf>
    <xf numFmtId="164" fontId="11" fillId="4" borderId="2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164" fontId="14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16" fillId="3" borderId="1" xfId="3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wrapText="1"/>
    </xf>
    <xf numFmtId="43" fontId="12" fillId="2" borderId="1" xfId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43" fontId="14" fillId="2" borderId="1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618558</xdr:colOff>
      <xdr:row>0</xdr:row>
      <xdr:rowOff>35719</xdr:rowOff>
    </xdr:from>
    <xdr:to>
      <xdr:col>10</xdr:col>
      <xdr:colOff>386102</xdr:colOff>
      <xdr:row>7</xdr:row>
      <xdr:rowOff>3968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5379" y="35719"/>
          <a:ext cx="3577544" cy="1669142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416719</xdr:colOff>
      <xdr:row>68</xdr:row>
      <xdr:rowOff>1</xdr:rowOff>
    </xdr:from>
    <xdr:to>
      <xdr:col>9</xdr:col>
      <xdr:colOff>285750</xdr:colOff>
      <xdr:row>71</xdr:row>
      <xdr:rowOff>59532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6063" y="40469345"/>
          <a:ext cx="2797968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94"/>
  <sheetViews>
    <sheetView tabSelected="1" zoomScale="70" zoomScaleNormal="70" zoomScaleSheetLayoutView="80" workbookViewId="0">
      <selection activeCell="A7" sqref="A7:R7"/>
    </sheetView>
  </sheetViews>
  <sheetFormatPr baseColWidth="10" defaultColWidth="24" defaultRowHeight="15.75" x14ac:dyDescent="0.25"/>
  <cols>
    <col min="1" max="1" width="6.28515625" style="1" customWidth="1"/>
    <col min="2" max="2" width="26.5703125" style="1" customWidth="1"/>
    <col min="3" max="5" width="6" style="1" customWidth="1"/>
    <col min="6" max="6" width="18.85546875" style="1" customWidth="1"/>
    <col min="7" max="7" width="22.7109375" style="1" customWidth="1"/>
    <col min="8" max="8" width="29" style="1" customWidth="1"/>
    <col min="9" max="9" width="15" style="1" customWidth="1"/>
    <col min="10" max="10" width="13" style="1" customWidth="1"/>
    <col min="11" max="11" width="14.5703125" style="51" customWidth="1"/>
    <col min="12" max="12" width="11" style="63" customWidth="1"/>
    <col min="13" max="13" width="13.5703125" style="1" customWidth="1"/>
    <col min="14" max="14" width="15.5703125" style="1" customWidth="1"/>
    <col min="15" max="15" width="11.5703125" style="1" customWidth="1"/>
    <col min="16" max="16" width="14.140625" style="1" customWidth="1"/>
    <col min="17" max="18" width="13.42578125" style="63" customWidth="1"/>
    <col min="19" max="16384" width="24" style="1"/>
  </cols>
  <sheetData>
    <row r="5" spans="1:18" ht="22.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18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" ht="31.5" customHeight="1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</row>
    <row r="8" spans="1:18" ht="23.25" customHeight="1" x14ac:dyDescent="0.25">
      <c r="A8" s="96" t="s">
        <v>135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</row>
    <row r="9" spans="1:18" ht="15.75" customHeight="1" x14ac:dyDescent="0.25">
      <c r="A9" s="96" t="s">
        <v>22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</row>
    <row r="10" spans="1:18" ht="27.75" customHeight="1" x14ac:dyDescent="0.25">
      <c r="A10" s="97" t="s">
        <v>136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</row>
    <row r="11" spans="1:18" ht="34.5" customHeight="1" x14ac:dyDescent="0.25">
      <c r="A11" s="99" t="s">
        <v>134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spans="1:18" hidden="1" x14ac:dyDescent="0.25">
      <c r="A12" s="19"/>
      <c r="B12" s="21" t="s">
        <v>0</v>
      </c>
      <c r="C12" s="22" t="s">
        <v>1</v>
      </c>
      <c r="D12" s="19"/>
      <c r="E12" s="20"/>
      <c r="F12" s="20"/>
      <c r="G12" s="20"/>
      <c r="H12" s="20"/>
      <c r="I12" s="20"/>
      <c r="J12" s="20"/>
      <c r="K12" s="52"/>
      <c r="L12" s="64"/>
      <c r="M12" s="19"/>
      <c r="N12" s="19"/>
      <c r="O12" s="19"/>
      <c r="P12" s="19"/>
      <c r="Q12" s="71"/>
      <c r="R12" s="71"/>
    </row>
    <row r="13" spans="1:18" hidden="1" x14ac:dyDescent="0.25">
      <c r="A13" s="19"/>
      <c r="B13" s="21" t="s">
        <v>2</v>
      </c>
      <c r="C13" s="22" t="s">
        <v>3</v>
      </c>
      <c r="D13" s="19"/>
      <c r="E13" s="20"/>
      <c r="F13" s="20"/>
      <c r="G13" s="20"/>
      <c r="H13" s="20"/>
      <c r="I13" s="20"/>
      <c r="J13" s="20"/>
      <c r="K13" s="52"/>
      <c r="L13" s="64"/>
      <c r="M13" s="19"/>
      <c r="N13" s="19"/>
      <c r="O13" s="19"/>
      <c r="P13" s="19"/>
      <c r="Q13" s="71"/>
      <c r="R13" s="71"/>
    </row>
    <row r="14" spans="1:18" hidden="1" x14ac:dyDescent="0.25">
      <c r="A14" s="78"/>
      <c r="B14" s="79" t="s">
        <v>4</v>
      </c>
      <c r="C14" s="80" t="s">
        <v>5</v>
      </c>
      <c r="D14" s="78"/>
      <c r="E14" s="81"/>
      <c r="F14" s="81"/>
      <c r="G14" s="81"/>
      <c r="H14" s="81"/>
      <c r="I14" s="81"/>
      <c r="J14" s="81"/>
      <c r="K14" s="82"/>
      <c r="L14" s="83"/>
      <c r="M14" s="78"/>
      <c r="N14" s="78"/>
      <c r="O14" s="78"/>
      <c r="P14" s="78"/>
      <c r="Q14" s="84"/>
      <c r="R14" s="84"/>
    </row>
    <row r="15" spans="1:18" ht="57" customHeight="1" x14ac:dyDescent="0.25">
      <c r="A15" s="109" t="s">
        <v>6</v>
      </c>
      <c r="B15" s="119" t="s">
        <v>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08" t="s">
        <v>144</v>
      </c>
      <c r="N15" s="108"/>
      <c r="O15" s="108" t="s">
        <v>138</v>
      </c>
      <c r="P15" s="108"/>
      <c r="Q15" s="108" t="s">
        <v>137</v>
      </c>
      <c r="R15" s="108"/>
    </row>
    <row r="16" spans="1:18" ht="27" customHeight="1" x14ac:dyDescent="0.25">
      <c r="A16" s="109"/>
      <c r="B16" s="111" t="s">
        <v>33</v>
      </c>
      <c r="C16" s="111"/>
      <c r="D16" s="111"/>
      <c r="E16" s="111"/>
      <c r="F16" s="111"/>
      <c r="G16" s="111"/>
      <c r="H16" s="111"/>
      <c r="I16" s="35">
        <f>SUM(I20:I29)</f>
        <v>343061350</v>
      </c>
      <c r="J16" s="35">
        <f>SUM(J20:J29)</f>
        <v>0</v>
      </c>
      <c r="K16" s="53">
        <f>SUM(K20:K29)</f>
        <v>343061350</v>
      </c>
      <c r="L16" s="65"/>
      <c r="M16" s="36"/>
      <c r="N16" s="36"/>
      <c r="O16" s="36"/>
      <c r="P16" s="36"/>
      <c r="Q16" s="36"/>
      <c r="R16" s="36"/>
    </row>
    <row r="17" spans="1:18" ht="52.5" customHeight="1" x14ac:dyDescent="0.25">
      <c r="A17" s="109"/>
      <c r="B17" s="108" t="s">
        <v>8</v>
      </c>
      <c r="C17" s="112" t="s">
        <v>9</v>
      </c>
      <c r="D17" s="112"/>
      <c r="E17" s="112"/>
      <c r="F17" s="108" t="s">
        <v>10</v>
      </c>
      <c r="G17" s="113" t="s">
        <v>11</v>
      </c>
      <c r="H17" s="108" t="s">
        <v>27</v>
      </c>
      <c r="I17" s="108" t="s">
        <v>23</v>
      </c>
      <c r="J17" s="108" t="s">
        <v>32</v>
      </c>
      <c r="K17" s="108" t="s">
        <v>141</v>
      </c>
      <c r="L17" s="108" t="s">
        <v>24</v>
      </c>
      <c r="M17" s="108" t="s">
        <v>25</v>
      </c>
      <c r="N17" s="110"/>
      <c r="O17" s="108" t="s">
        <v>25</v>
      </c>
      <c r="P17" s="108"/>
      <c r="Q17" s="23" t="s">
        <v>12</v>
      </c>
      <c r="R17" s="23" t="s">
        <v>13</v>
      </c>
    </row>
    <row r="18" spans="1:18" ht="56.25" customHeight="1" x14ac:dyDescent="0.25">
      <c r="A18" s="109"/>
      <c r="B18" s="108"/>
      <c r="C18" s="39" t="s">
        <v>14</v>
      </c>
      <c r="D18" s="39" t="s">
        <v>15</v>
      </c>
      <c r="E18" s="39" t="s">
        <v>16</v>
      </c>
      <c r="F18" s="108"/>
      <c r="G18" s="113"/>
      <c r="H18" s="108"/>
      <c r="I18" s="108"/>
      <c r="J18" s="108"/>
      <c r="K18" s="108"/>
      <c r="L18" s="108"/>
      <c r="M18" s="38" t="s">
        <v>139</v>
      </c>
      <c r="N18" s="38" t="s">
        <v>140</v>
      </c>
      <c r="O18" s="38" t="s">
        <v>142</v>
      </c>
      <c r="P18" s="38" t="s">
        <v>143</v>
      </c>
      <c r="Q18" s="38" t="s">
        <v>17</v>
      </c>
      <c r="R18" s="38" t="s">
        <v>18</v>
      </c>
    </row>
    <row r="19" spans="1:18" ht="17.25" customHeight="1" x14ac:dyDescent="0.25">
      <c r="A19" s="40"/>
      <c r="B19" s="36"/>
      <c r="C19" s="37"/>
      <c r="D19" s="37"/>
      <c r="E19" s="37"/>
      <c r="F19" s="36"/>
      <c r="G19" s="36"/>
      <c r="H19" s="36"/>
      <c r="I19" s="41">
        <f t="shared" ref="I19:P19" si="0">SUM(I20:I29)</f>
        <v>343061350</v>
      </c>
      <c r="J19" s="41">
        <f t="shared" si="0"/>
        <v>0</v>
      </c>
      <c r="K19" s="54">
        <f t="shared" si="0"/>
        <v>343061350</v>
      </c>
      <c r="L19" s="41">
        <f t="shared" si="0"/>
        <v>172441</v>
      </c>
      <c r="M19" s="41">
        <f t="shared" si="0"/>
        <v>52609</v>
      </c>
      <c r="N19" s="41">
        <f t="shared" si="0"/>
        <v>85898289.109999999</v>
      </c>
      <c r="O19" s="42">
        <f t="shared" si="0"/>
        <v>68337</v>
      </c>
      <c r="P19" s="42">
        <f t="shared" si="0"/>
        <v>78238591.140000015</v>
      </c>
      <c r="Q19" s="36"/>
      <c r="R19" s="36"/>
    </row>
    <row r="20" spans="1:18" ht="34.5" customHeight="1" x14ac:dyDescent="0.25">
      <c r="A20" s="100">
        <v>5874</v>
      </c>
      <c r="B20" s="101" t="s">
        <v>34</v>
      </c>
      <c r="C20" s="102">
        <v>3</v>
      </c>
      <c r="D20" s="102">
        <v>3.3</v>
      </c>
      <c r="E20" s="102" t="s">
        <v>20</v>
      </c>
      <c r="F20" s="106" t="s">
        <v>35</v>
      </c>
      <c r="G20" s="30" t="s">
        <v>38</v>
      </c>
      <c r="H20" s="24" t="s">
        <v>36</v>
      </c>
      <c r="I20" s="15">
        <v>25164357</v>
      </c>
      <c r="J20" s="3"/>
      <c r="K20" s="55">
        <v>25164357</v>
      </c>
      <c r="L20" s="66">
        <v>71500</v>
      </c>
      <c r="M20" s="3">
        <v>17875</v>
      </c>
      <c r="N20" s="15">
        <v>6291089.25</v>
      </c>
      <c r="O20" s="3">
        <v>44178</v>
      </c>
      <c r="P20" s="13">
        <v>5098233.2300000004</v>
      </c>
      <c r="Q20" s="72">
        <f>O20/M20*100</f>
        <v>247.14965034965033</v>
      </c>
      <c r="R20" s="73">
        <v>0.81038958873457412</v>
      </c>
    </row>
    <row r="21" spans="1:18" ht="36.75" customHeight="1" x14ac:dyDescent="0.25">
      <c r="A21" s="100"/>
      <c r="B21" s="101"/>
      <c r="C21" s="102"/>
      <c r="D21" s="102"/>
      <c r="E21" s="102"/>
      <c r="F21" s="106"/>
      <c r="G21" s="30" t="s">
        <v>39</v>
      </c>
      <c r="H21" s="24" t="s">
        <v>37</v>
      </c>
      <c r="I21" s="15">
        <v>279272000</v>
      </c>
      <c r="J21" s="3"/>
      <c r="K21" s="55">
        <v>279272000</v>
      </c>
      <c r="L21" s="66">
        <v>85000</v>
      </c>
      <c r="M21" s="3">
        <v>31000</v>
      </c>
      <c r="N21" s="15">
        <v>69818000</v>
      </c>
      <c r="O21" s="3">
        <v>15969</v>
      </c>
      <c r="P21" s="13">
        <v>66587566.020000003</v>
      </c>
      <c r="Q21" s="72">
        <f>O21/M21*100</f>
        <v>51.512903225806447</v>
      </c>
      <c r="R21" s="73">
        <v>0.95373064281417408</v>
      </c>
    </row>
    <row r="22" spans="1:18" ht="63.75" customHeight="1" x14ac:dyDescent="0.25">
      <c r="A22" s="49" t="s">
        <v>40</v>
      </c>
      <c r="B22" s="46" t="s">
        <v>41</v>
      </c>
      <c r="C22" s="47">
        <v>3</v>
      </c>
      <c r="D22" s="47">
        <v>3.3</v>
      </c>
      <c r="E22" s="47" t="s">
        <v>20</v>
      </c>
      <c r="F22" s="24" t="s">
        <v>44</v>
      </c>
      <c r="G22" s="30" t="s">
        <v>43</v>
      </c>
      <c r="H22" s="24" t="s">
        <v>42</v>
      </c>
      <c r="I22" s="15">
        <v>5015000</v>
      </c>
      <c r="J22" s="3"/>
      <c r="K22" s="55">
        <v>5015000</v>
      </c>
      <c r="L22" s="25">
        <v>30</v>
      </c>
      <c r="M22" s="3">
        <v>7</v>
      </c>
      <c r="N22" s="15">
        <v>1525851.61</v>
      </c>
      <c r="O22" s="16">
        <v>3</v>
      </c>
      <c r="P22" s="13"/>
      <c r="Q22" s="72">
        <f>O22/M22*100</f>
        <v>42.857142857142854</v>
      </c>
      <c r="R22" s="73">
        <f t="shared" ref="R22:R27" si="1">P22/N22</f>
        <v>0</v>
      </c>
    </row>
    <row r="23" spans="1:18" ht="57" customHeight="1" x14ac:dyDescent="0.25">
      <c r="A23" s="49">
        <v>6809</v>
      </c>
      <c r="B23" s="46" t="s">
        <v>45</v>
      </c>
      <c r="C23" s="47">
        <v>3</v>
      </c>
      <c r="D23" s="47">
        <v>3.3</v>
      </c>
      <c r="E23" s="47" t="s">
        <v>20</v>
      </c>
      <c r="F23" s="24" t="s">
        <v>44</v>
      </c>
      <c r="G23" s="30" t="s">
        <v>47</v>
      </c>
      <c r="H23" s="24" t="s">
        <v>46</v>
      </c>
      <c r="I23" s="15">
        <v>5571600</v>
      </c>
      <c r="J23" s="3"/>
      <c r="K23" s="55">
        <v>5571600</v>
      </c>
      <c r="L23" s="25">
        <v>8</v>
      </c>
      <c r="M23" s="3">
        <v>2</v>
      </c>
      <c r="N23" s="3">
        <v>1253750</v>
      </c>
      <c r="O23" s="16">
        <v>2</v>
      </c>
      <c r="P23" s="13">
        <v>1386199.56</v>
      </c>
      <c r="Q23" s="72">
        <f>O23/M23*100</f>
        <v>100</v>
      </c>
      <c r="R23" s="73">
        <f t="shared" si="1"/>
        <v>1.1056427198404786</v>
      </c>
    </row>
    <row r="24" spans="1:18" ht="60.75" customHeight="1" x14ac:dyDescent="0.25">
      <c r="A24" s="100">
        <v>6810</v>
      </c>
      <c r="B24" s="101" t="s">
        <v>48</v>
      </c>
      <c r="C24" s="102">
        <v>3</v>
      </c>
      <c r="D24" s="102">
        <v>3.3</v>
      </c>
      <c r="E24" s="102" t="s">
        <v>20</v>
      </c>
      <c r="F24" s="24" t="s">
        <v>44</v>
      </c>
      <c r="G24" s="30" t="s">
        <v>53</v>
      </c>
      <c r="H24" s="24" t="s">
        <v>50</v>
      </c>
      <c r="I24" s="26">
        <v>640000</v>
      </c>
      <c r="J24" s="27"/>
      <c r="K24" s="56">
        <v>640000</v>
      </c>
      <c r="L24" s="25">
        <v>3</v>
      </c>
      <c r="M24" s="3"/>
      <c r="N24" s="3">
        <v>160000</v>
      </c>
      <c r="O24" s="16"/>
      <c r="P24" s="17" t="s">
        <v>56</v>
      </c>
      <c r="Q24" s="72"/>
      <c r="R24" s="66"/>
    </row>
    <row r="25" spans="1:18" ht="62.25" customHeight="1" x14ac:dyDescent="0.25">
      <c r="A25" s="100"/>
      <c r="B25" s="101"/>
      <c r="C25" s="102"/>
      <c r="D25" s="102"/>
      <c r="E25" s="102"/>
      <c r="F25" s="24" t="s">
        <v>44</v>
      </c>
      <c r="G25" s="30" t="s">
        <v>54</v>
      </c>
      <c r="H25" s="24" t="s">
        <v>51</v>
      </c>
      <c r="I25" s="26">
        <v>395000</v>
      </c>
      <c r="J25" s="27"/>
      <c r="K25" s="56">
        <v>395000</v>
      </c>
      <c r="L25" s="25">
        <v>7000</v>
      </c>
      <c r="M25" s="3">
        <v>1750</v>
      </c>
      <c r="N25" s="3">
        <v>98750</v>
      </c>
      <c r="O25" s="16">
        <v>3392</v>
      </c>
      <c r="P25" s="13">
        <v>20241.72</v>
      </c>
      <c r="Q25" s="72">
        <f>O25/M25*100</f>
        <v>193.82857142857145</v>
      </c>
      <c r="R25" s="66">
        <f>P25/N25*100</f>
        <v>20.497944303797468</v>
      </c>
    </row>
    <row r="26" spans="1:18" ht="51.75" customHeight="1" x14ac:dyDescent="0.25">
      <c r="A26" s="100"/>
      <c r="B26" s="101"/>
      <c r="C26" s="102"/>
      <c r="D26" s="102"/>
      <c r="E26" s="102"/>
      <c r="F26" s="24" t="s">
        <v>49</v>
      </c>
      <c r="G26" s="30" t="s">
        <v>55</v>
      </c>
      <c r="H26" s="24" t="s">
        <v>52</v>
      </c>
      <c r="I26" s="26">
        <v>12999940</v>
      </c>
      <c r="J26" s="27"/>
      <c r="K26" s="56">
        <v>12999940</v>
      </c>
      <c r="L26" s="25">
        <v>200</v>
      </c>
      <c r="M26" s="3">
        <v>50</v>
      </c>
      <c r="N26" s="3">
        <v>3249985</v>
      </c>
      <c r="O26" s="16">
        <v>97</v>
      </c>
      <c r="P26" s="13">
        <v>2491619.04</v>
      </c>
      <c r="Q26" s="72">
        <f>O26/M26*100</f>
        <v>194</v>
      </c>
      <c r="R26" s="73">
        <f t="shared" si="1"/>
        <v>0.76665555071792635</v>
      </c>
    </row>
    <row r="27" spans="1:18" ht="78" customHeight="1" x14ac:dyDescent="0.25">
      <c r="A27" s="49">
        <v>6811</v>
      </c>
      <c r="B27" s="46" t="s">
        <v>57</v>
      </c>
      <c r="C27" s="48">
        <v>3</v>
      </c>
      <c r="D27" s="48">
        <v>3.3</v>
      </c>
      <c r="E27" s="48" t="s">
        <v>20</v>
      </c>
      <c r="F27" s="24" t="s">
        <v>44</v>
      </c>
      <c r="G27" s="30" t="s">
        <v>59</v>
      </c>
      <c r="H27" s="24" t="s">
        <v>58</v>
      </c>
      <c r="I27" s="26">
        <v>2059448</v>
      </c>
      <c r="J27" s="27"/>
      <c r="K27" s="56">
        <v>2059448</v>
      </c>
      <c r="L27" s="25">
        <v>2700</v>
      </c>
      <c r="M27" s="3">
        <v>675</v>
      </c>
      <c r="N27" s="3">
        <v>514862</v>
      </c>
      <c r="O27" s="3">
        <v>568</v>
      </c>
      <c r="P27" s="13">
        <v>1462000.42</v>
      </c>
      <c r="Q27" s="72">
        <f>O27/M27*100</f>
        <v>84.148148148148152</v>
      </c>
      <c r="R27" s="74">
        <f t="shared" si="1"/>
        <v>2.839596668621883</v>
      </c>
    </row>
    <row r="28" spans="1:18" ht="66.75" customHeight="1" x14ac:dyDescent="0.25">
      <c r="A28" s="100">
        <v>6812</v>
      </c>
      <c r="B28" s="101" t="s">
        <v>60</v>
      </c>
      <c r="C28" s="102">
        <v>3</v>
      </c>
      <c r="D28" s="102">
        <v>3.3</v>
      </c>
      <c r="E28" s="102" t="s">
        <v>20</v>
      </c>
      <c r="F28" s="115" t="s">
        <v>44</v>
      </c>
      <c r="G28" s="103" t="s">
        <v>63</v>
      </c>
      <c r="H28" s="24" t="s">
        <v>61</v>
      </c>
      <c r="I28" s="26">
        <v>9124005</v>
      </c>
      <c r="J28" s="27"/>
      <c r="K28" s="56">
        <v>9124005</v>
      </c>
      <c r="L28" s="104">
        <v>6000</v>
      </c>
      <c r="M28" s="92">
        <v>1250</v>
      </c>
      <c r="N28" s="3">
        <v>2281001.25</v>
      </c>
      <c r="O28" s="92">
        <v>4128</v>
      </c>
      <c r="P28" s="13">
        <v>1071043.6499999999</v>
      </c>
      <c r="Q28" s="93">
        <f>O28/M28*100</f>
        <v>330.24</v>
      </c>
      <c r="R28" s="74">
        <f>P28/N28*100</f>
        <v>46.954978652466757</v>
      </c>
    </row>
    <row r="29" spans="1:18" ht="41.25" customHeight="1" x14ac:dyDescent="0.25">
      <c r="A29" s="100"/>
      <c r="B29" s="101"/>
      <c r="C29" s="102"/>
      <c r="D29" s="102">
        <v>3.3</v>
      </c>
      <c r="E29" s="102" t="s">
        <v>20</v>
      </c>
      <c r="F29" s="115"/>
      <c r="G29" s="103"/>
      <c r="H29" s="24" t="s">
        <v>62</v>
      </c>
      <c r="I29" s="26">
        <v>2820000</v>
      </c>
      <c r="J29" s="27"/>
      <c r="K29" s="56">
        <v>2820000</v>
      </c>
      <c r="L29" s="104"/>
      <c r="M29" s="92"/>
      <c r="N29" s="3">
        <v>705000</v>
      </c>
      <c r="O29" s="92"/>
      <c r="P29" s="13">
        <v>121687.5</v>
      </c>
      <c r="Q29" s="93"/>
      <c r="R29" s="66">
        <f>P29/N29*100</f>
        <v>17.26063829787234</v>
      </c>
    </row>
    <row r="30" spans="1:18" ht="21" customHeight="1" x14ac:dyDescent="0.25">
      <c r="A30" s="105" t="s">
        <v>64</v>
      </c>
      <c r="B30" s="105"/>
      <c r="C30" s="105"/>
      <c r="D30" s="105"/>
      <c r="E30" s="105"/>
      <c r="F30" s="105"/>
      <c r="G30" s="105"/>
      <c r="H30" s="105"/>
      <c r="I30" s="43">
        <f>SUM(I31:I33)</f>
        <v>19548000</v>
      </c>
      <c r="J30" s="43">
        <f>SUM(J31:J33)</f>
        <v>0</v>
      </c>
      <c r="K30" s="57">
        <f>SUM(K31:K33)</f>
        <v>19548000</v>
      </c>
      <c r="L30" s="44">
        <f>L31+L32</f>
        <v>24810</v>
      </c>
      <c r="M30" s="44">
        <f t="shared" ref="M30:R30" si="2">M31</f>
        <v>5172</v>
      </c>
      <c r="N30" s="44">
        <f t="shared" si="2"/>
        <v>4524500</v>
      </c>
      <c r="O30" s="44">
        <f t="shared" si="2"/>
        <v>0</v>
      </c>
      <c r="P30" s="44">
        <f>P31+P32</f>
        <v>3083771</v>
      </c>
      <c r="Q30" s="44">
        <f t="shared" si="2"/>
        <v>0</v>
      </c>
      <c r="R30" s="44">
        <f t="shared" si="2"/>
        <v>67.005658083766164</v>
      </c>
    </row>
    <row r="31" spans="1:18" ht="54" customHeight="1" x14ac:dyDescent="0.25">
      <c r="A31" s="100">
        <v>6814</v>
      </c>
      <c r="B31" s="101" t="s">
        <v>65</v>
      </c>
      <c r="C31" s="102">
        <v>2</v>
      </c>
      <c r="D31" s="102">
        <v>2.2999999999999998</v>
      </c>
      <c r="E31" s="102" t="s">
        <v>21</v>
      </c>
      <c r="F31" s="24" t="s">
        <v>44</v>
      </c>
      <c r="G31" s="30" t="s">
        <v>70</v>
      </c>
      <c r="H31" s="24" t="s">
        <v>67</v>
      </c>
      <c r="I31" s="28">
        <v>18098000</v>
      </c>
      <c r="J31" s="29"/>
      <c r="K31" s="56">
        <v>18098000</v>
      </c>
      <c r="L31" s="26">
        <v>20688</v>
      </c>
      <c r="M31" s="3">
        <v>5172</v>
      </c>
      <c r="N31" s="3">
        <v>4524500</v>
      </c>
      <c r="O31" s="13"/>
      <c r="P31" s="14">
        <v>3031671</v>
      </c>
      <c r="Q31" s="66"/>
      <c r="R31" s="17">
        <f>P31/N31*100</f>
        <v>67.005658083766164</v>
      </c>
    </row>
    <row r="32" spans="1:18" ht="53.25" customHeight="1" x14ac:dyDescent="0.25">
      <c r="A32" s="100"/>
      <c r="B32" s="101"/>
      <c r="C32" s="102"/>
      <c r="D32" s="102"/>
      <c r="E32" s="102"/>
      <c r="F32" s="24" t="s">
        <v>44</v>
      </c>
      <c r="G32" s="30" t="s">
        <v>71</v>
      </c>
      <c r="H32" s="24" t="s">
        <v>68</v>
      </c>
      <c r="I32" s="28">
        <v>655000</v>
      </c>
      <c r="J32" s="29"/>
      <c r="K32" s="56">
        <v>655000</v>
      </c>
      <c r="L32" s="26">
        <v>4122</v>
      </c>
      <c r="M32" s="3">
        <v>1030</v>
      </c>
      <c r="N32" s="3">
        <v>163750</v>
      </c>
      <c r="O32" s="13">
        <v>2507</v>
      </c>
      <c r="P32" s="14">
        <v>52100</v>
      </c>
      <c r="Q32" s="66">
        <f>O32/M32*100</f>
        <v>243.39805825242721</v>
      </c>
      <c r="R32" s="17">
        <f>P32/N32*100</f>
        <v>31.81679389312977</v>
      </c>
    </row>
    <row r="33" spans="1:18" ht="65.25" customHeight="1" x14ac:dyDescent="0.25">
      <c r="A33" s="49">
        <v>6813</v>
      </c>
      <c r="B33" s="46" t="s">
        <v>66</v>
      </c>
      <c r="C33" s="47">
        <v>2</v>
      </c>
      <c r="D33" s="47">
        <v>2.2999999999999998</v>
      </c>
      <c r="E33" s="47" t="s">
        <v>21</v>
      </c>
      <c r="F33" s="24" t="s">
        <v>44</v>
      </c>
      <c r="G33" s="30" t="s">
        <v>72</v>
      </c>
      <c r="H33" s="24" t="s">
        <v>69</v>
      </c>
      <c r="I33" s="28">
        <v>795000</v>
      </c>
      <c r="J33" s="29"/>
      <c r="K33" s="56">
        <v>795000</v>
      </c>
      <c r="L33" s="26">
        <v>1200</v>
      </c>
      <c r="M33" s="3">
        <v>300</v>
      </c>
      <c r="N33" s="3">
        <v>198750</v>
      </c>
      <c r="O33" s="13">
        <v>476</v>
      </c>
      <c r="P33" s="17" t="s">
        <v>56</v>
      </c>
      <c r="Q33" s="66">
        <f>O33/M33*100</f>
        <v>158.66666666666666</v>
      </c>
      <c r="R33" s="16"/>
    </row>
    <row r="34" spans="1:18" ht="18.75" customHeight="1" x14ac:dyDescent="0.25">
      <c r="A34" s="105" t="s">
        <v>73</v>
      </c>
      <c r="B34" s="105"/>
      <c r="C34" s="105"/>
      <c r="D34" s="105"/>
      <c r="E34" s="105"/>
      <c r="F34" s="105"/>
      <c r="G34" s="105"/>
      <c r="H34" s="105"/>
      <c r="I34" s="43">
        <f t="shared" ref="I34:P34" si="3">SUM(I35:I52)</f>
        <v>402600000</v>
      </c>
      <c r="J34" s="43">
        <f t="shared" si="3"/>
        <v>0</v>
      </c>
      <c r="K34" s="57">
        <f t="shared" si="3"/>
        <v>414000000</v>
      </c>
      <c r="L34" s="67">
        <f t="shared" si="3"/>
        <v>96630</v>
      </c>
      <c r="M34" s="45">
        <f t="shared" si="3"/>
        <v>24159</v>
      </c>
      <c r="N34" s="45">
        <f t="shared" si="3"/>
        <v>100650000</v>
      </c>
      <c r="O34" s="45">
        <f t="shared" si="3"/>
        <v>0</v>
      </c>
      <c r="P34" s="45">
        <f t="shared" si="3"/>
        <v>4390905.0199999996</v>
      </c>
      <c r="Q34" s="44"/>
      <c r="R34" s="44"/>
    </row>
    <row r="35" spans="1:18" s="4" customFormat="1" ht="61.5" customHeight="1" x14ac:dyDescent="0.25">
      <c r="A35" s="100">
        <v>7464</v>
      </c>
      <c r="B35" s="101" t="s">
        <v>26</v>
      </c>
      <c r="C35" s="114">
        <v>3</v>
      </c>
      <c r="D35" s="114">
        <v>3.4</v>
      </c>
      <c r="E35" s="114" t="s">
        <v>19</v>
      </c>
      <c r="F35" s="106" t="s">
        <v>28</v>
      </c>
      <c r="G35" s="103" t="s">
        <v>29</v>
      </c>
      <c r="H35" s="24" t="s">
        <v>30</v>
      </c>
      <c r="I35" s="15">
        <v>35175528</v>
      </c>
      <c r="J35" s="15">
        <v>11400000</v>
      </c>
      <c r="K35" s="55">
        <v>46575528</v>
      </c>
      <c r="L35" s="104">
        <v>3660</v>
      </c>
      <c r="M35" s="104">
        <v>915</v>
      </c>
      <c r="N35" s="31">
        <v>8793882</v>
      </c>
      <c r="O35" s="3"/>
      <c r="P35" s="13">
        <v>280796.5</v>
      </c>
      <c r="Q35" s="72">
        <f>O35/M35*100</f>
        <v>0</v>
      </c>
      <c r="R35" s="74">
        <f>P35/N35*100</f>
        <v>3.1930892409063478</v>
      </c>
    </row>
    <row r="36" spans="1:18" s="4" customFormat="1" ht="74.25" customHeight="1" x14ac:dyDescent="0.25">
      <c r="A36" s="100"/>
      <c r="B36" s="101"/>
      <c r="C36" s="114"/>
      <c r="D36" s="114"/>
      <c r="E36" s="114"/>
      <c r="F36" s="106"/>
      <c r="G36" s="103"/>
      <c r="H36" s="24" t="s">
        <v>31</v>
      </c>
      <c r="I36" s="15">
        <v>126193912</v>
      </c>
      <c r="J36" s="15">
        <v>-11400000</v>
      </c>
      <c r="K36" s="55">
        <v>126193912</v>
      </c>
      <c r="L36" s="104"/>
      <c r="M36" s="104"/>
      <c r="N36" s="31">
        <v>31548478</v>
      </c>
      <c r="O36" s="3"/>
      <c r="P36" s="13">
        <v>4110108.52</v>
      </c>
      <c r="Q36" s="72"/>
      <c r="R36" s="74">
        <f>P36/N36*100</f>
        <v>13.027913803005015</v>
      </c>
    </row>
    <row r="37" spans="1:18" ht="61.5" customHeight="1" x14ac:dyDescent="0.25">
      <c r="A37" s="100">
        <v>7465</v>
      </c>
      <c r="B37" s="101" t="s">
        <v>74</v>
      </c>
      <c r="C37" s="114">
        <v>3</v>
      </c>
      <c r="D37" s="114">
        <v>3.4</v>
      </c>
      <c r="E37" s="114" t="s">
        <v>19</v>
      </c>
      <c r="F37" s="106" t="s">
        <v>76</v>
      </c>
      <c r="G37" s="103" t="s">
        <v>77</v>
      </c>
      <c r="H37" s="24" t="s">
        <v>75</v>
      </c>
      <c r="I37" s="32">
        <v>15042720</v>
      </c>
      <c r="J37" s="32"/>
      <c r="K37" s="58">
        <v>15042720</v>
      </c>
      <c r="L37" s="104">
        <v>2000</v>
      </c>
      <c r="M37" s="104">
        <v>500</v>
      </c>
      <c r="N37" s="3">
        <v>3760680</v>
      </c>
      <c r="O37" s="3"/>
      <c r="P37" s="17" t="s">
        <v>56</v>
      </c>
      <c r="Q37" s="72">
        <f>O37/M37*100</f>
        <v>0</v>
      </c>
      <c r="R37" s="66"/>
    </row>
    <row r="38" spans="1:18" ht="79.5" customHeight="1" x14ac:dyDescent="0.25">
      <c r="A38" s="100"/>
      <c r="B38" s="101"/>
      <c r="C38" s="114"/>
      <c r="D38" s="114"/>
      <c r="E38" s="114"/>
      <c r="F38" s="106"/>
      <c r="G38" s="103"/>
      <c r="H38" s="24" t="s">
        <v>31</v>
      </c>
      <c r="I38" s="32">
        <v>71202808</v>
      </c>
      <c r="J38" s="32"/>
      <c r="K38" s="58">
        <v>71202808</v>
      </c>
      <c r="L38" s="104"/>
      <c r="M38" s="104"/>
      <c r="N38" s="3">
        <v>17800702</v>
      </c>
      <c r="O38" s="3"/>
      <c r="P38" s="17" t="s">
        <v>56</v>
      </c>
      <c r="Q38" s="72"/>
      <c r="R38" s="66"/>
    </row>
    <row r="39" spans="1:18" ht="63.75" customHeight="1" x14ac:dyDescent="0.25">
      <c r="A39" s="100">
        <v>7466</v>
      </c>
      <c r="B39" s="101" t="s">
        <v>78</v>
      </c>
      <c r="C39" s="114">
        <v>3</v>
      </c>
      <c r="D39" s="114">
        <v>3.4</v>
      </c>
      <c r="E39" s="114" t="s">
        <v>19</v>
      </c>
      <c r="F39" s="106" t="s">
        <v>79</v>
      </c>
      <c r="G39" s="103" t="s">
        <v>80</v>
      </c>
      <c r="H39" s="24" t="s">
        <v>75</v>
      </c>
      <c r="I39" s="32">
        <v>7514240</v>
      </c>
      <c r="J39" s="32"/>
      <c r="K39" s="58">
        <v>7514240</v>
      </c>
      <c r="L39" s="104">
        <v>940</v>
      </c>
      <c r="M39" s="104">
        <v>235</v>
      </c>
      <c r="N39" s="3">
        <v>1878560</v>
      </c>
      <c r="O39" s="16"/>
      <c r="P39" s="17" t="s">
        <v>56</v>
      </c>
      <c r="Q39" s="72">
        <v>0</v>
      </c>
      <c r="R39" s="66"/>
    </row>
    <row r="40" spans="1:18" ht="75.75" customHeight="1" x14ac:dyDescent="0.25">
      <c r="A40" s="100"/>
      <c r="B40" s="101"/>
      <c r="C40" s="114"/>
      <c r="D40" s="114"/>
      <c r="E40" s="114"/>
      <c r="F40" s="106"/>
      <c r="G40" s="103"/>
      <c r="H40" s="24" t="s">
        <v>31</v>
      </c>
      <c r="I40" s="32">
        <v>31640240</v>
      </c>
      <c r="J40" s="32"/>
      <c r="K40" s="58">
        <v>31640240</v>
      </c>
      <c r="L40" s="104"/>
      <c r="M40" s="104"/>
      <c r="N40" s="3">
        <v>7910060</v>
      </c>
      <c r="O40" s="16"/>
      <c r="P40" s="17" t="s">
        <v>56</v>
      </c>
      <c r="Q40" s="72"/>
      <c r="R40" s="66"/>
    </row>
    <row r="41" spans="1:18" ht="60.75" customHeight="1" x14ac:dyDescent="0.25">
      <c r="A41" s="49">
        <v>7467</v>
      </c>
      <c r="B41" s="46" t="s">
        <v>81</v>
      </c>
      <c r="C41" s="48">
        <v>3</v>
      </c>
      <c r="D41" s="48">
        <v>3.4</v>
      </c>
      <c r="E41" s="48" t="s">
        <v>19</v>
      </c>
      <c r="F41" s="24" t="s">
        <v>83</v>
      </c>
      <c r="G41" s="30" t="s">
        <v>84</v>
      </c>
      <c r="H41" s="24" t="s">
        <v>82</v>
      </c>
      <c r="I41" s="32">
        <v>19875528</v>
      </c>
      <c r="J41" s="32"/>
      <c r="K41" s="58">
        <v>19875528</v>
      </c>
      <c r="L41" s="26">
        <v>400</v>
      </c>
      <c r="M41" s="15">
        <v>100</v>
      </c>
      <c r="N41" s="3">
        <v>4968882</v>
      </c>
      <c r="O41" s="16"/>
      <c r="P41" s="17" t="s">
        <v>56</v>
      </c>
      <c r="Q41" s="72">
        <f>O41/M41*100</f>
        <v>0</v>
      </c>
      <c r="R41" s="66"/>
    </row>
    <row r="42" spans="1:18" ht="63" customHeight="1" x14ac:dyDescent="0.25">
      <c r="A42" s="49" t="s">
        <v>85</v>
      </c>
      <c r="B42" s="46" t="s">
        <v>86</v>
      </c>
      <c r="C42" s="48">
        <v>3</v>
      </c>
      <c r="D42" s="48">
        <v>3.4</v>
      </c>
      <c r="E42" s="48" t="s">
        <v>19</v>
      </c>
      <c r="F42" s="24" t="s">
        <v>76</v>
      </c>
      <c r="G42" s="30" t="s">
        <v>87</v>
      </c>
      <c r="H42" s="24" t="s">
        <v>82</v>
      </c>
      <c r="I42" s="32">
        <v>9205220</v>
      </c>
      <c r="J42" s="32"/>
      <c r="K42" s="58">
        <v>9205220</v>
      </c>
      <c r="L42" s="26">
        <v>360</v>
      </c>
      <c r="M42" s="15">
        <v>90</v>
      </c>
      <c r="N42" s="3">
        <v>2301305</v>
      </c>
      <c r="O42" s="16"/>
      <c r="P42" s="17" t="s">
        <v>56</v>
      </c>
      <c r="Q42" s="72"/>
      <c r="R42" s="66"/>
    </row>
    <row r="43" spans="1:18" ht="60.75" customHeight="1" x14ac:dyDescent="0.25">
      <c r="A43" s="49" t="s">
        <v>88</v>
      </c>
      <c r="B43" s="46" t="s">
        <v>89</v>
      </c>
      <c r="C43" s="48">
        <v>3</v>
      </c>
      <c r="D43" s="48">
        <v>3.4</v>
      </c>
      <c r="E43" s="48" t="s">
        <v>19</v>
      </c>
      <c r="F43" s="24" t="s">
        <v>90</v>
      </c>
      <c r="G43" s="30" t="s">
        <v>91</v>
      </c>
      <c r="H43" s="24" t="s">
        <v>82</v>
      </c>
      <c r="I43" s="32">
        <v>3325740</v>
      </c>
      <c r="J43" s="32"/>
      <c r="K43" s="58">
        <v>3325740</v>
      </c>
      <c r="L43" s="26">
        <v>70</v>
      </c>
      <c r="M43" s="15">
        <v>19</v>
      </c>
      <c r="N43" s="3">
        <v>831435</v>
      </c>
      <c r="O43" s="16"/>
      <c r="P43" s="17" t="s">
        <v>56</v>
      </c>
      <c r="Q43" s="72"/>
      <c r="R43" s="66"/>
    </row>
    <row r="44" spans="1:18" ht="55.5" customHeight="1" x14ac:dyDescent="0.25">
      <c r="A44" s="100" t="s">
        <v>92</v>
      </c>
      <c r="B44" s="101" t="s">
        <v>93</v>
      </c>
      <c r="C44" s="102">
        <v>3</v>
      </c>
      <c r="D44" s="102">
        <v>3.4</v>
      </c>
      <c r="E44" s="102" t="s">
        <v>19</v>
      </c>
      <c r="F44" s="106" t="s">
        <v>83</v>
      </c>
      <c r="G44" s="103" t="s">
        <v>97</v>
      </c>
      <c r="H44" s="24" t="s">
        <v>94</v>
      </c>
      <c r="I44" s="32">
        <v>12814977</v>
      </c>
      <c r="J44" s="32"/>
      <c r="K44" s="58">
        <v>12814977</v>
      </c>
      <c r="L44" s="117">
        <v>53520</v>
      </c>
      <c r="M44" s="104">
        <v>13380</v>
      </c>
      <c r="N44" s="3">
        <v>3203744.25</v>
      </c>
      <c r="O44" s="16"/>
      <c r="P44" s="17" t="s">
        <v>56</v>
      </c>
      <c r="Q44" s="72"/>
      <c r="R44" s="66"/>
    </row>
    <row r="45" spans="1:18" ht="62.25" customHeight="1" x14ac:dyDescent="0.25">
      <c r="A45" s="100"/>
      <c r="B45" s="101"/>
      <c r="C45" s="102"/>
      <c r="D45" s="102"/>
      <c r="E45" s="102"/>
      <c r="F45" s="106"/>
      <c r="G45" s="103"/>
      <c r="H45" s="24" t="s">
        <v>95</v>
      </c>
      <c r="I45" s="32">
        <v>40758250</v>
      </c>
      <c r="J45" s="32"/>
      <c r="K45" s="58">
        <v>40758250</v>
      </c>
      <c r="L45" s="117"/>
      <c r="M45" s="104"/>
      <c r="N45" s="3">
        <v>10189562.5</v>
      </c>
      <c r="O45" s="16"/>
      <c r="P45" s="17" t="s">
        <v>56</v>
      </c>
      <c r="Q45" s="72"/>
      <c r="R45" s="66"/>
    </row>
    <row r="46" spans="1:18" ht="62.25" customHeight="1" x14ac:dyDescent="0.25">
      <c r="A46" s="100"/>
      <c r="B46" s="101"/>
      <c r="C46" s="102"/>
      <c r="D46" s="102"/>
      <c r="E46" s="102"/>
      <c r="F46" s="106"/>
      <c r="G46" s="103"/>
      <c r="H46" s="24" t="s">
        <v>96</v>
      </c>
      <c r="I46" s="32">
        <v>212720</v>
      </c>
      <c r="J46" s="32"/>
      <c r="K46" s="58">
        <v>212720</v>
      </c>
      <c r="L46" s="117"/>
      <c r="M46" s="104"/>
      <c r="N46" s="3">
        <v>53180</v>
      </c>
      <c r="O46" s="16"/>
      <c r="P46" s="17" t="s">
        <v>56</v>
      </c>
      <c r="Q46" s="72"/>
      <c r="R46" s="66"/>
    </row>
    <row r="47" spans="1:18" ht="55.5" customHeight="1" x14ac:dyDescent="0.25">
      <c r="A47" s="100" t="s">
        <v>98</v>
      </c>
      <c r="B47" s="101" t="s">
        <v>99</v>
      </c>
      <c r="C47" s="102">
        <v>3</v>
      </c>
      <c r="D47" s="102">
        <v>3.4</v>
      </c>
      <c r="E47" s="102" t="s">
        <v>19</v>
      </c>
      <c r="F47" s="106" t="s">
        <v>101</v>
      </c>
      <c r="G47" s="103" t="s">
        <v>102</v>
      </c>
      <c r="H47" s="24" t="s">
        <v>94</v>
      </c>
      <c r="I47" s="32">
        <v>6533920</v>
      </c>
      <c r="J47" s="32"/>
      <c r="K47" s="58">
        <v>6533920</v>
      </c>
      <c r="L47" s="117">
        <v>26760</v>
      </c>
      <c r="M47" s="104">
        <v>6690</v>
      </c>
      <c r="N47" s="3">
        <v>1633480</v>
      </c>
      <c r="O47" s="16"/>
      <c r="P47" s="17" t="s">
        <v>56</v>
      </c>
      <c r="Q47" s="72"/>
      <c r="R47" s="66"/>
    </row>
    <row r="48" spans="1:18" ht="61.5" customHeight="1" x14ac:dyDescent="0.25">
      <c r="A48" s="100"/>
      <c r="B48" s="101"/>
      <c r="C48" s="102"/>
      <c r="D48" s="102"/>
      <c r="E48" s="102"/>
      <c r="F48" s="106"/>
      <c r="G48" s="103"/>
      <c r="H48" s="24" t="s">
        <v>100</v>
      </c>
      <c r="I48" s="32">
        <v>10104590</v>
      </c>
      <c r="J48" s="32"/>
      <c r="K48" s="58">
        <v>10104590</v>
      </c>
      <c r="L48" s="117"/>
      <c r="M48" s="104"/>
      <c r="N48" s="3">
        <v>2526147.5</v>
      </c>
      <c r="O48" s="16"/>
      <c r="P48" s="17" t="s">
        <v>56</v>
      </c>
      <c r="Q48" s="72"/>
      <c r="R48" s="66"/>
    </row>
    <row r="49" spans="1:19" ht="61.5" customHeight="1" x14ac:dyDescent="0.25">
      <c r="A49" s="100"/>
      <c r="B49" s="101"/>
      <c r="C49" s="102"/>
      <c r="D49" s="102"/>
      <c r="E49" s="102"/>
      <c r="F49" s="106"/>
      <c r="G49" s="103"/>
      <c r="H49" s="24" t="s">
        <v>96</v>
      </c>
      <c r="I49" s="32">
        <v>66360</v>
      </c>
      <c r="J49" s="32"/>
      <c r="K49" s="58">
        <v>66360</v>
      </c>
      <c r="L49" s="117"/>
      <c r="M49" s="104"/>
      <c r="N49" s="3">
        <v>16590</v>
      </c>
      <c r="O49" s="16"/>
      <c r="P49" s="17" t="s">
        <v>56</v>
      </c>
      <c r="Q49" s="72"/>
      <c r="R49" s="66"/>
    </row>
    <row r="50" spans="1:19" ht="59.25" customHeight="1" x14ac:dyDescent="0.25">
      <c r="A50" s="100" t="s">
        <v>103</v>
      </c>
      <c r="B50" s="101" t="s">
        <v>104</v>
      </c>
      <c r="C50" s="102">
        <v>3</v>
      </c>
      <c r="D50" s="102">
        <v>3.4</v>
      </c>
      <c r="E50" s="102" t="s">
        <v>19</v>
      </c>
      <c r="F50" s="106" t="s">
        <v>105</v>
      </c>
      <c r="G50" s="103" t="s">
        <v>106</v>
      </c>
      <c r="H50" s="24" t="s">
        <v>94</v>
      </c>
      <c r="I50" s="32">
        <v>6043939</v>
      </c>
      <c r="J50" s="32"/>
      <c r="K50" s="58">
        <v>6043939</v>
      </c>
      <c r="L50" s="117">
        <v>8920</v>
      </c>
      <c r="M50" s="104">
        <v>2230</v>
      </c>
      <c r="N50" s="3">
        <v>1510984.75</v>
      </c>
      <c r="O50" s="16"/>
      <c r="P50" s="17" t="s">
        <v>56</v>
      </c>
      <c r="Q50" s="72"/>
      <c r="R50" s="66"/>
    </row>
    <row r="51" spans="1:19" ht="59.25" customHeight="1" x14ac:dyDescent="0.25">
      <c r="A51" s="100"/>
      <c r="B51" s="101"/>
      <c r="C51" s="102"/>
      <c r="D51" s="102"/>
      <c r="E51" s="102"/>
      <c r="F51" s="106"/>
      <c r="G51" s="103"/>
      <c r="H51" s="24" t="s">
        <v>100</v>
      </c>
      <c r="I51" s="32">
        <v>6824008</v>
      </c>
      <c r="J51" s="32"/>
      <c r="K51" s="58">
        <v>6824008</v>
      </c>
      <c r="L51" s="117"/>
      <c r="M51" s="104"/>
      <c r="N51" s="3">
        <v>1706002</v>
      </c>
      <c r="O51" s="16"/>
      <c r="P51" s="17" t="s">
        <v>56</v>
      </c>
      <c r="Q51" s="72" t="e">
        <f>O51/M51*100</f>
        <v>#DIV/0!</v>
      </c>
      <c r="R51" s="66"/>
    </row>
    <row r="52" spans="1:19" ht="51.75" customHeight="1" x14ac:dyDescent="0.25">
      <c r="A52" s="100"/>
      <c r="B52" s="101"/>
      <c r="C52" s="102"/>
      <c r="D52" s="102"/>
      <c r="E52" s="102"/>
      <c r="F52" s="106"/>
      <c r="G52" s="103"/>
      <c r="H52" s="24" t="s">
        <v>96</v>
      </c>
      <c r="I52" s="32">
        <v>65300</v>
      </c>
      <c r="J52" s="32"/>
      <c r="K52" s="58">
        <v>65300</v>
      </c>
      <c r="L52" s="117"/>
      <c r="M52" s="104"/>
      <c r="N52" s="3">
        <v>16325</v>
      </c>
      <c r="O52" s="16"/>
      <c r="P52" s="17" t="s">
        <v>56</v>
      </c>
      <c r="Q52" s="72" t="e">
        <f>O52/M52*100</f>
        <v>#DIV/0!</v>
      </c>
      <c r="R52" s="66"/>
    </row>
    <row r="53" spans="1:19" ht="16.5" customHeight="1" x14ac:dyDescent="0.25">
      <c r="A53" s="105"/>
      <c r="B53" s="105"/>
      <c r="C53" s="105"/>
      <c r="D53" s="105"/>
      <c r="E53" s="105"/>
      <c r="F53" s="105"/>
      <c r="G53" s="105"/>
      <c r="H53" s="105"/>
      <c r="I53" s="43">
        <f t="shared" ref="I53:P53" si="4">SUM(I54:I63)</f>
        <v>114876119</v>
      </c>
      <c r="J53" s="43">
        <f t="shared" si="4"/>
        <v>1360000</v>
      </c>
      <c r="K53" s="57">
        <f t="shared" si="4"/>
        <v>116236119</v>
      </c>
      <c r="L53" s="67">
        <f t="shared" si="4"/>
        <v>122471</v>
      </c>
      <c r="M53" s="45">
        <f t="shared" si="4"/>
        <v>30618</v>
      </c>
      <c r="N53" s="45">
        <f t="shared" si="4"/>
        <v>28719029.75</v>
      </c>
      <c r="O53" s="45">
        <f t="shared" si="4"/>
        <v>6073</v>
      </c>
      <c r="P53" s="45">
        <f t="shared" si="4"/>
        <v>11964392.52</v>
      </c>
      <c r="Q53" s="44"/>
      <c r="R53" s="44"/>
    </row>
    <row r="54" spans="1:19" ht="44.25" customHeight="1" x14ac:dyDescent="0.25">
      <c r="A54" s="100" t="s">
        <v>107</v>
      </c>
      <c r="B54" s="121" t="s">
        <v>108</v>
      </c>
      <c r="C54" s="102">
        <v>3</v>
      </c>
      <c r="D54" s="102">
        <v>3.4</v>
      </c>
      <c r="E54" s="102" t="s">
        <v>19</v>
      </c>
      <c r="F54" s="24" t="s">
        <v>110</v>
      </c>
      <c r="G54" s="116" t="s">
        <v>115</v>
      </c>
      <c r="H54" s="106" t="s">
        <v>109</v>
      </c>
      <c r="I54" s="117">
        <v>79874297</v>
      </c>
      <c r="J54" s="117">
        <v>1360000</v>
      </c>
      <c r="K54" s="122">
        <v>81234297</v>
      </c>
      <c r="L54" s="25">
        <v>6750</v>
      </c>
      <c r="M54" s="15">
        <v>1687</v>
      </c>
      <c r="N54" s="92">
        <v>19968574.25</v>
      </c>
      <c r="O54" s="3"/>
      <c r="P54" s="123">
        <v>6926875.3899999997</v>
      </c>
      <c r="Q54" s="72">
        <f>O54/M54*100</f>
        <v>0</v>
      </c>
      <c r="R54" s="120">
        <f>P54/N54*100</f>
        <v>34.688883158495905</v>
      </c>
      <c r="S54" s="18"/>
    </row>
    <row r="55" spans="1:19" ht="37.5" customHeight="1" x14ac:dyDescent="0.25">
      <c r="A55" s="100"/>
      <c r="B55" s="121"/>
      <c r="C55" s="102"/>
      <c r="D55" s="102"/>
      <c r="E55" s="102"/>
      <c r="F55" s="24" t="s">
        <v>111</v>
      </c>
      <c r="G55" s="116"/>
      <c r="H55" s="106"/>
      <c r="I55" s="117"/>
      <c r="J55" s="117"/>
      <c r="K55" s="122"/>
      <c r="L55" s="25">
        <v>81078</v>
      </c>
      <c r="M55" s="15">
        <v>20270</v>
      </c>
      <c r="N55" s="92"/>
      <c r="O55" s="3"/>
      <c r="P55" s="123"/>
      <c r="Q55" s="72"/>
      <c r="R55" s="120"/>
      <c r="S55" s="18"/>
    </row>
    <row r="56" spans="1:19" ht="47.25" customHeight="1" x14ac:dyDescent="0.25">
      <c r="A56" s="100"/>
      <c r="B56" s="121"/>
      <c r="C56" s="102"/>
      <c r="D56" s="102"/>
      <c r="E56" s="102"/>
      <c r="F56" s="24" t="s">
        <v>112</v>
      </c>
      <c r="G56" s="116"/>
      <c r="H56" s="106"/>
      <c r="I56" s="117"/>
      <c r="J56" s="117"/>
      <c r="K56" s="122"/>
      <c r="L56" s="25">
        <v>6000</v>
      </c>
      <c r="M56" s="15">
        <v>1500</v>
      </c>
      <c r="N56" s="92"/>
      <c r="O56" s="3"/>
      <c r="P56" s="123"/>
      <c r="Q56" s="72"/>
      <c r="R56" s="120"/>
      <c r="S56" s="18"/>
    </row>
    <row r="57" spans="1:19" ht="68.25" customHeight="1" x14ac:dyDescent="0.25">
      <c r="A57" s="100"/>
      <c r="B57" s="121"/>
      <c r="C57" s="102"/>
      <c r="D57" s="102"/>
      <c r="E57" s="102"/>
      <c r="F57" s="24" t="s">
        <v>113</v>
      </c>
      <c r="G57" s="116"/>
      <c r="H57" s="106"/>
      <c r="I57" s="117"/>
      <c r="J57" s="117"/>
      <c r="K57" s="122"/>
      <c r="L57" s="25">
        <v>700</v>
      </c>
      <c r="M57" s="15">
        <v>175</v>
      </c>
      <c r="N57" s="92"/>
      <c r="O57" s="3"/>
      <c r="P57" s="123"/>
      <c r="Q57" s="72"/>
      <c r="R57" s="120"/>
      <c r="S57" s="18"/>
    </row>
    <row r="58" spans="1:19" ht="48.75" customHeight="1" x14ac:dyDescent="0.25">
      <c r="A58" s="100"/>
      <c r="B58" s="121"/>
      <c r="C58" s="102"/>
      <c r="D58" s="102"/>
      <c r="E58" s="102"/>
      <c r="F58" s="24" t="s">
        <v>114</v>
      </c>
      <c r="G58" s="116"/>
      <c r="H58" s="106"/>
      <c r="I58" s="117"/>
      <c r="J58" s="117"/>
      <c r="K58" s="122"/>
      <c r="L58" s="25">
        <v>21000</v>
      </c>
      <c r="M58" s="15">
        <v>5250</v>
      </c>
      <c r="N58" s="92"/>
      <c r="O58" s="3">
        <v>6073</v>
      </c>
      <c r="P58" s="123"/>
      <c r="Q58" s="72">
        <f>O58/M58*100</f>
        <v>115.67619047619047</v>
      </c>
      <c r="R58" s="120"/>
      <c r="S58" s="18"/>
    </row>
    <row r="59" spans="1:19" ht="77.25" customHeight="1" x14ac:dyDescent="0.25">
      <c r="A59" s="100"/>
      <c r="B59" s="121"/>
      <c r="C59" s="102"/>
      <c r="D59" s="102"/>
      <c r="E59" s="102"/>
      <c r="F59" s="24" t="s">
        <v>116</v>
      </c>
      <c r="G59" s="30" t="s">
        <v>117</v>
      </c>
      <c r="H59" s="106"/>
      <c r="I59" s="117"/>
      <c r="J59" s="117"/>
      <c r="K59" s="122"/>
      <c r="L59" s="25">
        <v>3100</v>
      </c>
      <c r="M59" s="15">
        <v>775</v>
      </c>
      <c r="N59" s="92"/>
      <c r="O59" s="3"/>
      <c r="P59" s="123"/>
      <c r="Q59" s="72"/>
      <c r="R59" s="120"/>
      <c r="S59" s="18"/>
    </row>
    <row r="60" spans="1:19" ht="116.25" customHeight="1" x14ac:dyDescent="0.25">
      <c r="A60" s="100"/>
      <c r="B60" s="121"/>
      <c r="C60" s="102"/>
      <c r="D60" s="102"/>
      <c r="E60" s="102"/>
      <c r="F60" s="24" t="s">
        <v>119</v>
      </c>
      <c r="G60" s="30" t="s">
        <v>120</v>
      </c>
      <c r="H60" s="24" t="s">
        <v>118</v>
      </c>
      <c r="I60" s="28">
        <v>11874790</v>
      </c>
      <c r="J60" s="33"/>
      <c r="K60" s="56">
        <v>11874790</v>
      </c>
      <c r="L60" s="25">
        <v>1920</v>
      </c>
      <c r="M60" s="15">
        <v>480</v>
      </c>
      <c r="N60" s="3">
        <v>2968697.5</v>
      </c>
      <c r="O60" s="3"/>
      <c r="P60" s="17" t="s">
        <v>56</v>
      </c>
      <c r="Q60" s="72"/>
      <c r="R60" s="66"/>
    </row>
    <row r="61" spans="1:19" ht="65.25" customHeight="1" x14ac:dyDescent="0.25">
      <c r="A61" s="100" t="s">
        <v>121</v>
      </c>
      <c r="B61" s="121" t="s">
        <v>122</v>
      </c>
      <c r="C61" s="114">
        <v>3</v>
      </c>
      <c r="D61" s="114">
        <v>3.4</v>
      </c>
      <c r="E61" s="114" t="s">
        <v>19</v>
      </c>
      <c r="F61" s="24" t="s">
        <v>125</v>
      </c>
      <c r="G61" s="116" t="s">
        <v>126</v>
      </c>
      <c r="H61" s="24" t="s">
        <v>123</v>
      </c>
      <c r="I61" s="32">
        <v>9730000</v>
      </c>
      <c r="J61" s="32"/>
      <c r="K61" s="58">
        <v>9730000</v>
      </c>
      <c r="L61" s="25">
        <v>200</v>
      </c>
      <c r="M61" s="15">
        <v>50</v>
      </c>
      <c r="N61" s="3">
        <v>2432500</v>
      </c>
      <c r="O61" s="3"/>
      <c r="P61" s="17">
        <v>4895636.63</v>
      </c>
      <c r="Q61" s="72">
        <f>O61/M61*100</f>
        <v>0</v>
      </c>
      <c r="R61" s="74">
        <f>P61/N61*100</f>
        <v>201.25947091469683</v>
      </c>
    </row>
    <row r="62" spans="1:19" ht="97.5" customHeight="1" x14ac:dyDescent="0.25">
      <c r="A62" s="100"/>
      <c r="B62" s="121"/>
      <c r="C62" s="114"/>
      <c r="D62" s="114"/>
      <c r="E62" s="114"/>
      <c r="F62" s="24" t="s">
        <v>132</v>
      </c>
      <c r="G62" s="116"/>
      <c r="H62" s="24" t="s">
        <v>124</v>
      </c>
      <c r="I62" s="32">
        <v>12197032</v>
      </c>
      <c r="J62" s="32"/>
      <c r="K62" s="58">
        <v>12197032</v>
      </c>
      <c r="L62" s="25">
        <v>1720</v>
      </c>
      <c r="M62" s="15">
        <v>430</v>
      </c>
      <c r="N62" s="3">
        <v>3049258</v>
      </c>
      <c r="O62" s="3"/>
      <c r="P62" s="17">
        <v>141880.5</v>
      </c>
      <c r="Q62" s="72">
        <f>O62/M62*100</f>
        <v>0</v>
      </c>
      <c r="R62" s="74">
        <f>P62/N62*100</f>
        <v>4.652951636102947</v>
      </c>
    </row>
    <row r="63" spans="1:19" ht="116.25" customHeight="1" x14ac:dyDescent="0.25">
      <c r="A63" s="49" t="s">
        <v>127</v>
      </c>
      <c r="B63" s="50" t="s">
        <v>128</v>
      </c>
      <c r="C63" s="48">
        <v>3</v>
      </c>
      <c r="D63" s="48">
        <v>3.4</v>
      </c>
      <c r="E63" s="48" t="s">
        <v>19</v>
      </c>
      <c r="F63" s="24" t="s">
        <v>130</v>
      </c>
      <c r="G63" s="34" t="s">
        <v>133</v>
      </c>
      <c r="H63" s="24" t="s">
        <v>129</v>
      </c>
      <c r="I63" s="28">
        <v>1200000</v>
      </c>
      <c r="J63" s="33"/>
      <c r="K63" s="56">
        <v>1200000</v>
      </c>
      <c r="L63" s="25">
        <v>3</v>
      </c>
      <c r="M63" s="15">
        <v>1</v>
      </c>
      <c r="N63" s="3">
        <v>300000</v>
      </c>
      <c r="O63" s="3"/>
      <c r="P63" s="17" t="s">
        <v>56</v>
      </c>
      <c r="Q63" s="72"/>
      <c r="R63" s="66"/>
    </row>
    <row r="64" spans="1:19" ht="16.5" customHeight="1" x14ac:dyDescent="0.25">
      <c r="A64" s="118"/>
      <c r="B64" s="118" t="s">
        <v>131</v>
      </c>
      <c r="C64" s="118"/>
      <c r="D64" s="118"/>
      <c r="E64" s="118"/>
      <c r="F64" s="118"/>
      <c r="G64" s="118"/>
      <c r="H64" s="118"/>
      <c r="I64" s="85">
        <f>I16+I30+I34+I53</f>
        <v>880085469</v>
      </c>
      <c r="J64" s="85">
        <f>J16+J30+J34+J53</f>
        <v>1360000</v>
      </c>
      <c r="K64" s="86">
        <f>K16+K30+K34+K53</f>
        <v>892845469</v>
      </c>
      <c r="L64" s="87"/>
      <c r="M64" s="88">
        <f>M19+M30+M34+M53</f>
        <v>112558</v>
      </c>
      <c r="N64" s="88">
        <f>N19+N30+N34+N53</f>
        <v>219791818.86000001</v>
      </c>
      <c r="O64" s="88">
        <f>O19+O30+O34+O53</f>
        <v>74410</v>
      </c>
      <c r="P64" s="88">
        <f>P19+P30+P34+P53</f>
        <v>97677659.680000007</v>
      </c>
      <c r="Q64" s="87">
        <f>O64/M64*100</f>
        <v>66.108139803479091</v>
      </c>
      <c r="R64" s="87">
        <f>P64/N64*100</f>
        <v>44.440989745035679</v>
      </c>
    </row>
    <row r="65" spans="1:18" ht="45.75" customHeight="1" x14ac:dyDescent="0.25">
      <c r="A65" s="91" t="s">
        <v>145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</row>
    <row r="66" spans="1:18" x14ac:dyDescent="0.25">
      <c r="A66" s="2"/>
      <c r="B66" s="6"/>
      <c r="C66" s="6"/>
      <c r="D66" s="6"/>
      <c r="E66" s="2"/>
      <c r="F66" s="2"/>
      <c r="G66" s="2"/>
      <c r="H66" s="2"/>
      <c r="I66" s="2"/>
      <c r="J66" s="2"/>
      <c r="K66" s="89"/>
      <c r="L66" s="77"/>
      <c r="M66" s="7"/>
      <c r="N66" s="2"/>
      <c r="O66" s="2"/>
      <c r="P66" s="2"/>
      <c r="Q66" s="70"/>
      <c r="R66" s="70"/>
    </row>
    <row r="67" spans="1:18" x14ac:dyDescent="0.25">
      <c r="A67" s="2"/>
      <c r="B67" s="6"/>
      <c r="C67" s="6"/>
      <c r="D67" s="6"/>
      <c r="E67" s="2"/>
      <c r="F67" s="2"/>
      <c r="G67" s="2"/>
      <c r="H67" s="2"/>
      <c r="I67" s="2"/>
      <c r="J67" s="2"/>
      <c r="K67" s="89"/>
      <c r="L67" s="77"/>
      <c r="M67" s="7"/>
      <c r="N67" s="7"/>
      <c r="O67" s="7"/>
      <c r="P67" s="7"/>
      <c r="Q67" s="70"/>
      <c r="R67" s="90"/>
    </row>
    <row r="68" spans="1:18" x14ac:dyDescent="0.25">
      <c r="A68" s="2"/>
      <c r="B68" s="2"/>
      <c r="C68" s="2"/>
      <c r="D68" s="2"/>
      <c r="E68" s="2"/>
      <c r="F68" s="7"/>
      <c r="G68" s="7"/>
      <c r="H68" s="7"/>
      <c r="I68" s="7"/>
      <c r="J68" s="7"/>
      <c r="K68" s="62"/>
      <c r="L68" s="77"/>
      <c r="M68" s="7"/>
      <c r="N68" s="7"/>
      <c r="O68" s="7"/>
      <c r="P68" s="7"/>
      <c r="Q68" s="70"/>
      <c r="R68" s="70"/>
    </row>
    <row r="69" spans="1:18" x14ac:dyDescent="0.25">
      <c r="A69" s="9"/>
      <c r="B69" s="9"/>
      <c r="C69" s="9"/>
      <c r="D69" s="9"/>
      <c r="E69" s="9"/>
      <c r="F69" s="10"/>
      <c r="G69" s="10"/>
      <c r="H69" s="10"/>
      <c r="I69" s="10"/>
      <c r="J69" s="10"/>
      <c r="K69" s="59"/>
      <c r="L69" s="68"/>
      <c r="M69" s="7"/>
      <c r="N69" s="7"/>
      <c r="O69" s="7"/>
      <c r="P69" s="7"/>
      <c r="Q69" s="75"/>
      <c r="R69" s="75"/>
    </row>
    <row r="70" spans="1:18" x14ac:dyDescent="0.25">
      <c r="F70" s="8"/>
      <c r="G70" s="8"/>
      <c r="H70" s="8"/>
      <c r="I70" s="8"/>
      <c r="J70" s="8"/>
      <c r="K70" s="60"/>
      <c r="M70" s="8"/>
      <c r="N70" s="8"/>
      <c r="O70" s="8"/>
      <c r="P70" s="8"/>
      <c r="Q70" s="69"/>
      <c r="R70" s="69"/>
    </row>
    <row r="71" spans="1:18" x14ac:dyDescent="0.25">
      <c r="F71" s="8"/>
      <c r="G71" s="8"/>
      <c r="H71" s="8"/>
      <c r="I71" s="8"/>
      <c r="J71" s="8"/>
      <c r="K71" s="60"/>
      <c r="L71" s="69"/>
      <c r="M71" s="94"/>
      <c r="N71" s="94"/>
      <c r="O71" s="11"/>
      <c r="P71" s="11"/>
      <c r="Q71" s="76"/>
      <c r="R71" s="77"/>
    </row>
    <row r="72" spans="1:18" x14ac:dyDescent="0.25">
      <c r="B72" s="6"/>
      <c r="C72" s="6"/>
      <c r="D72" s="6"/>
      <c r="E72" s="2"/>
      <c r="F72" s="2"/>
      <c r="G72" s="2"/>
      <c r="H72" s="2"/>
      <c r="I72" s="8"/>
      <c r="J72" s="8"/>
      <c r="K72" s="60"/>
      <c r="L72" s="69"/>
      <c r="M72" s="8"/>
      <c r="N72" s="7"/>
      <c r="O72" s="7"/>
      <c r="P72" s="7"/>
      <c r="Q72" s="77"/>
      <c r="R72" s="77"/>
    </row>
    <row r="73" spans="1:18" x14ac:dyDescent="0.25">
      <c r="B73" s="6"/>
      <c r="C73" s="6"/>
      <c r="D73" s="6"/>
      <c r="E73" s="2"/>
      <c r="F73" s="2"/>
      <c r="G73" s="2"/>
      <c r="H73" s="2"/>
      <c r="I73" s="12"/>
      <c r="J73" s="12"/>
      <c r="K73" s="61"/>
      <c r="L73" s="69"/>
      <c r="M73" s="8"/>
      <c r="N73" s="7"/>
      <c r="O73" s="7"/>
      <c r="P73" s="7"/>
      <c r="Q73" s="77"/>
      <c r="R73" s="77"/>
    </row>
    <row r="74" spans="1:18" x14ac:dyDescent="0.25">
      <c r="B74" s="2"/>
      <c r="C74" s="2"/>
      <c r="D74" s="2"/>
      <c r="E74" s="2"/>
      <c r="F74" s="7"/>
      <c r="G74" s="7"/>
      <c r="H74" s="7"/>
      <c r="I74" s="7"/>
      <c r="J74" s="7"/>
      <c r="K74" s="62"/>
      <c r="L74" s="69"/>
      <c r="M74" s="8"/>
      <c r="N74" s="7"/>
      <c r="O74" s="7"/>
      <c r="P74" s="7"/>
      <c r="Q74" s="77"/>
      <c r="R74" s="77"/>
    </row>
    <row r="75" spans="1:18" x14ac:dyDescent="0.25">
      <c r="B75" s="9"/>
      <c r="C75" s="9"/>
      <c r="D75" s="9"/>
      <c r="E75" s="9"/>
      <c r="F75" s="10"/>
      <c r="G75" s="10"/>
      <c r="H75" s="10"/>
      <c r="I75" s="10"/>
      <c r="J75" s="10"/>
      <c r="K75" s="59"/>
      <c r="L75" s="69"/>
      <c r="M75" s="10"/>
      <c r="N75" s="7"/>
      <c r="O75" s="7"/>
      <c r="P75" s="7"/>
      <c r="Q75" s="77"/>
      <c r="R75" s="77"/>
    </row>
    <row r="76" spans="1:18" x14ac:dyDescent="0.25">
      <c r="F76" s="8"/>
      <c r="G76" s="8"/>
      <c r="H76" s="8"/>
      <c r="I76" s="8"/>
      <c r="J76" s="10"/>
      <c r="K76" s="60"/>
      <c r="L76" s="69"/>
      <c r="M76" s="10"/>
      <c r="N76" s="7"/>
      <c r="O76" s="7"/>
      <c r="P76" s="7"/>
      <c r="Q76" s="77"/>
      <c r="R76" s="77"/>
    </row>
    <row r="77" spans="1:18" x14ac:dyDescent="0.25">
      <c r="F77" s="8"/>
      <c r="G77" s="8"/>
      <c r="H77" s="8"/>
      <c r="I77" s="8"/>
      <c r="J77" s="10"/>
      <c r="K77" s="60"/>
      <c r="L77" s="69"/>
      <c r="M77" s="10"/>
    </row>
    <row r="78" spans="1:18" x14ac:dyDescent="0.25">
      <c r="G78" s="8"/>
      <c r="H78" s="8"/>
      <c r="I78" s="8"/>
      <c r="J78" s="8"/>
      <c r="K78" s="60"/>
      <c r="L78" s="69"/>
      <c r="M78" s="10"/>
    </row>
    <row r="79" spans="1:18" x14ac:dyDescent="0.25">
      <c r="G79" s="8"/>
      <c r="H79" s="8"/>
      <c r="I79" s="8"/>
      <c r="J79" s="8"/>
      <c r="K79" s="60"/>
      <c r="L79" s="69"/>
      <c r="M79" s="10"/>
    </row>
    <row r="80" spans="1:18" x14ac:dyDescent="0.25">
      <c r="M80" s="10"/>
    </row>
    <row r="81" spans="13:14" x14ac:dyDescent="0.25">
      <c r="M81" s="10"/>
    </row>
    <row r="82" spans="13:14" x14ac:dyDescent="0.25">
      <c r="M82" s="10"/>
    </row>
    <row r="83" spans="13:14" x14ac:dyDescent="0.25">
      <c r="M83" s="10"/>
    </row>
    <row r="84" spans="13:14" x14ac:dyDescent="0.25">
      <c r="M84" s="10"/>
    </row>
    <row r="85" spans="13:14" x14ac:dyDescent="0.25">
      <c r="M85" s="10"/>
    </row>
    <row r="86" spans="13:14" x14ac:dyDescent="0.25">
      <c r="M86" s="10"/>
    </row>
    <row r="87" spans="13:14" x14ac:dyDescent="0.25">
      <c r="M87" s="10"/>
    </row>
    <row r="88" spans="13:14" x14ac:dyDescent="0.25">
      <c r="M88" s="10"/>
    </row>
    <row r="89" spans="13:14" x14ac:dyDescent="0.25">
      <c r="M89" s="10"/>
    </row>
    <row r="90" spans="13:14" x14ac:dyDescent="0.25">
      <c r="M90" s="10"/>
    </row>
    <row r="91" spans="13:14" x14ac:dyDescent="0.25">
      <c r="M91" s="10"/>
    </row>
    <row r="92" spans="13:14" x14ac:dyDescent="0.25">
      <c r="M92" s="10"/>
    </row>
    <row r="93" spans="13:14" x14ac:dyDescent="0.25">
      <c r="M93" s="5"/>
      <c r="N93" s="5"/>
    </row>
    <row r="94" spans="13:14" x14ac:dyDescent="0.25">
      <c r="M94" s="5"/>
    </row>
  </sheetData>
  <mergeCells count="130">
    <mergeCell ref="A53:H53"/>
    <mergeCell ref="A64:H64"/>
    <mergeCell ref="B15:L15"/>
    <mergeCell ref="R54:R59"/>
    <mergeCell ref="C54:C60"/>
    <mergeCell ref="D54:D60"/>
    <mergeCell ref="E54:E60"/>
    <mergeCell ref="E61:E62"/>
    <mergeCell ref="G61:G62"/>
    <mergeCell ref="B54:B60"/>
    <mergeCell ref="A61:A62"/>
    <mergeCell ref="B61:B62"/>
    <mergeCell ref="C61:C62"/>
    <mergeCell ref="D61:D62"/>
    <mergeCell ref="I54:I59"/>
    <mergeCell ref="J54:J59"/>
    <mergeCell ref="K54:K59"/>
    <mergeCell ref="P54:P59"/>
    <mergeCell ref="N54:N59"/>
    <mergeCell ref="F50:F52"/>
    <mergeCell ref="G50:G52"/>
    <mergeCell ref="L50:L52"/>
    <mergeCell ref="M50:M52"/>
    <mergeCell ref="A54:A60"/>
    <mergeCell ref="G54:G58"/>
    <mergeCell ref="H54:H59"/>
    <mergeCell ref="A50:A52"/>
    <mergeCell ref="B50:B52"/>
    <mergeCell ref="C50:C52"/>
    <mergeCell ref="D50:D52"/>
    <mergeCell ref="E50:E52"/>
    <mergeCell ref="L44:L46"/>
    <mergeCell ref="M44:M46"/>
    <mergeCell ref="A47:A49"/>
    <mergeCell ref="B47:B49"/>
    <mergeCell ref="F47:F49"/>
    <mergeCell ref="G47:G49"/>
    <mergeCell ref="L47:L49"/>
    <mergeCell ref="M47:M49"/>
    <mergeCell ref="C47:C49"/>
    <mergeCell ref="D47:D49"/>
    <mergeCell ref="E47:E49"/>
    <mergeCell ref="C44:C46"/>
    <mergeCell ref="D44:D46"/>
    <mergeCell ref="E44:E46"/>
    <mergeCell ref="A44:A46"/>
    <mergeCell ref="B44:B46"/>
    <mergeCell ref="F44:F46"/>
    <mergeCell ref="M37:M38"/>
    <mergeCell ref="A39:A40"/>
    <mergeCell ref="B39:B40"/>
    <mergeCell ref="C39:C40"/>
    <mergeCell ref="D39:D40"/>
    <mergeCell ref="E39:E40"/>
    <mergeCell ref="F39:F40"/>
    <mergeCell ref="G39:G40"/>
    <mergeCell ref="L39:L40"/>
    <mergeCell ref="M39:M40"/>
    <mergeCell ref="F37:F38"/>
    <mergeCell ref="A37:A38"/>
    <mergeCell ref="B37:B38"/>
    <mergeCell ref="C37:C38"/>
    <mergeCell ref="D37:D38"/>
    <mergeCell ref="E37:E38"/>
    <mergeCell ref="A24:A26"/>
    <mergeCell ref="B24:B26"/>
    <mergeCell ref="C24:C26"/>
    <mergeCell ref="D24:D26"/>
    <mergeCell ref="E24:E26"/>
    <mergeCell ref="G44:G46"/>
    <mergeCell ref="A34:H34"/>
    <mergeCell ref="G37:G38"/>
    <mergeCell ref="L37:L38"/>
    <mergeCell ref="E35:E36"/>
    <mergeCell ref="F35:F36"/>
    <mergeCell ref="F28:F29"/>
    <mergeCell ref="C31:C32"/>
    <mergeCell ref="D31:D32"/>
    <mergeCell ref="E31:E32"/>
    <mergeCell ref="A35:A36"/>
    <mergeCell ref="B35:B36"/>
    <mergeCell ref="C35:C36"/>
    <mergeCell ref="D35:D36"/>
    <mergeCell ref="A28:A29"/>
    <mergeCell ref="B28:B29"/>
    <mergeCell ref="C28:C29"/>
    <mergeCell ref="D28:D29"/>
    <mergeCell ref="E28:E29"/>
    <mergeCell ref="A5:R5"/>
    <mergeCell ref="A6:R6"/>
    <mergeCell ref="M15:N15"/>
    <mergeCell ref="A15:A18"/>
    <mergeCell ref="O15:P15"/>
    <mergeCell ref="Q15:R15"/>
    <mergeCell ref="O17:P17"/>
    <mergeCell ref="I17:I18"/>
    <mergeCell ref="L17:L18"/>
    <mergeCell ref="M17:N17"/>
    <mergeCell ref="K17:K18"/>
    <mergeCell ref="H17:H18"/>
    <mergeCell ref="B16:H16"/>
    <mergeCell ref="B17:B18"/>
    <mergeCell ref="C17:E17"/>
    <mergeCell ref="F17:F18"/>
    <mergeCell ref="G17:G18"/>
    <mergeCell ref="J17:J18"/>
    <mergeCell ref="A65:R65"/>
    <mergeCell ref="O28:O29"/>
    <mergeCell ref="Q28:Q29"/>
    <mergeCell ref="M71:N71"/>
    <mergeCell ref="A7:R7"/>
    <mergeCell ref="A8:R8"/>
    <mergeCell ref="A9:R9"/>
    <mergeCell ref="A10:R10"/>
    <mergeCell ref="A11:R11"/>
    <mergeCell ref="A20:A21"/>
    <mergeCell ref="B20:B21"/>
    <mergeCell ref="C20:C21"/>
    <mergeCell ref="D20:D21"/>
    <mergeCell ref="E20:E21"/>
    <mergeCell ref="G35:G36"/>
    <mergeCell ref="L35:L36"/>
    <mergeCell ref="M35:M36"/>
    <mergeCell ref="G28:G29"/>
    <mergeCell ref="L28:L29"/>
    <mergeCell ref="M28:M29"/>
    <mergeCell ref="A30:H30"/>
    <mergeCell ref="A31:A32"/>
    <mergeCell ref="B31:B32"/>
    <mergeCell ref="F20:F21"/>
  </mergeCells>
  <printOptions horizontalCentered="1"/>
  <pageMargins left="0" right="0" top="0.39370078740157483" bottom="0.19685039370078741" header="0" footer="0"/>
  <pageSetup paperSize="119" scale="56" fitToHeight="0" orientation="landscape" r:id="rId1"/>
  <rowBreaks count="1" manualBreakCount="1">
    <brk id="2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EJEC.FIS. -FIN. ENE-MARZO. 2022</vt:lpstr>
      <vt:lpstr>'EJEC.FIS. -FIN. ENE-MARZO.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2022-04-20T15:54:08Z</cp:lastPrinted>
  <dcterms:created xsi:type="dcterms:W3CDTF">2022-01-13T15:51:58Z</dcterms:created>
  <dcterms:modified xsi:type="dcterms:W3CDTF">2023-01-23T13:14:01Z</dcterms:modified>
</cp:coreProperties>
</file>